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60" windowWidth="11700" windowHeight="11625" tabRatio="716"/>
  </bookViews>
  <sheets>
    <sheet name="доходы 2019" sheetId="14" r:id="rId1"/>
  </sheets>
  <definedNames>
    <definedName name="_xlnm.Print_Titles" localSheetId="0">'доходы 2019'!$8:$8</definedName>
  </definedNames>
  <calcPr calcId="144525"/>
</workbook>
</file>

<file path=xl/calcChain.xml><?xml version="1.0" encoding="utf-8"?>
<calcChain xmlns="http://schemas.openxmlformats.org/spreadsheetml/2006/main">
  <c r="AE127" i="14" l="1"/>
  <c r="AE126" i="14" s="1"/>
  <c r="AD126" i="14" s="1"/>
  <c r="AE124" i="14"/>
  <c r="AE123" i="14" s="1"/>
  <c r="AE121" i="14"/>
  <c r="AE119" i="14"/>
  <c r="AE118" i="14"/>
  <c r="AE116" i="14"/>
  <c r="AE114" i="14"/>
  <c r="AE113" i="14" s="1"/>
  <c r="AD113" i="14" s="1"/>
  <c r="AE110" i="14"/>
  <c r="AE108" i="14"/>
  <c r="AE106" i="14"/>
  <c r="AE102" i="14"/>
  <c r="AE100" i="14"/>
  <c r="AE98" i="14"/>
  <c r="AD98" i="14" s="1"/>
  <c r="AE96" i="14"/>
  <c r="AE93" i="14"/>
  <c r="AE91" i="14"/>
  <c r="AD91" i="14" s="1"/>
  <c r="AE90" i="14"/>
  <c r="AE83" i="14"/>
  <c r="AD83" i="14" s="1"/>
  <c r="AE81" i="14"/>
  <c r="AE78" i="14"/>
  <c r="AE75" i="14"/>
  <c r="AD75" i="14" s="1"/>
  <c r="AE73" i="14"/>
  <c r="AE72" i="14" s="1"/>
  <c r="AE70" i="14"/>
  <c r="AE69" i="14" s="1"/>
  <c r="AE67" i="14"/>
  <c r="AE61" i="14"/>
  <c r="AE60" i="14" s="1"/>
  <c r="AE45" i="14"/>
  <c r="AE44" i="14" s="1"/>
  <c r="AE42" i="14"/>
  <c r="AD42" i="14" s="1"/>
  <c r="AE41" i="14"/>
  <c r="AE40" i="14" s="1"/>
  <c r="AE35" i="14"/>
  <c r="AE32" i="14"/>
  <c r="AE26" i="14"/>
  <c r="AE25" i="14" s="1"/>
  <c r="AE16" i="14"/>
  <c r="AE15" i="14" s="1"/>
  <c r="AC127" i="14"/>
  <c r="AC126" i="14"/>
  <c r="AC124" i="14"/>
  <c r="AC123" i="14" s="1"/>
  <c r="AC121" i="14"/>
  <c r="AC119" i="14"/>
  <c r="AC118" i="14"/>
  <c r="AB118" i="14" s="1"/>
  <c r="AC116" i="14"/>
  <c r="AC114" i="14"/>
  <c r="AC113" i="14"/>
  <c r="AC110" i="14"/>
  <c r="AC108" i="14"/>
  <c r="AC106" i="14"/>
  <c r="AC104" i="14"/>
  <c r="AC102" i="14"/>
  <c r="AC100" i="14"/>
  <c r="AC98" i="14"/>
  <c r="AC96" i="14"/>
  <c r="AD96" i="14" s="1"/>
  <c r="AC93" i="14"/>
  <c r="AC91" i="14"/>
  <c r="AC90" i="14"/>
  <c r="AC83" i="14"/>
  <c r="AC81" i="14"/>
  <c r="AC78" i="14"/>
  <c r="AC75" i="14"/>
  <c r="AC73" i="14"/>
  <c r="AD73" i="14" s="1"/>
  <c r="AC72" i="14"/>
  <c r="AB72" i="14" s="1"/>
  <c r="AC70" i="14"/>
  <c r="AC69" i="14" s="1"/>
  <c r="AC67" i="14"/>
  <c r="AC61" i="14"/>
  <c r="AC60" i="14" s="1"/>
  <c r="AC45" i="14"/>
  <c r="AC44" i="14"/>
  <c r="AC42" i="14"/>
  <c r="AC41" i="14" s="1"/>
  <c r="AC35" i="14"/>
  <c r="AC32" i="14" s="1"/>
  <c r="AC26" i="14"/>
  <c r="AC25" i="14"/>
  <c r="AC16" i="14"/>
  <c r="AC15" i="14" s="1"/>
  <c r="Y26" i="14"/>
  <c r="W26" i="14"/>
  <c r="U26" i="14"/>
  <c r="S26" i="14"/>
  <c r="S25" i="14" s="1"/>
  <c r="Q26" i="14"/>
  <c r="T26" i="14" s="1"/>
  <c r="O26" i="14"/>
  <c r="M26" i="14"/>
  <c r="K26" i="14"/>
  <c r="I26" i="14"/>
  <c r="G26" i="14"/>
  <c r="E26" i="14"/>
  <c r="C26" i="14"/>
  <c r="AA26" i="14"/>
  <c r="AA127" i="14"/>
  <c r="AA126" i="14"/>
  <c r="AA124" i="14"/>
  <c r="AA123" i="14" s="1"/>
  <c r="AA121" i="14"/>
  <c r="AA119" i="14"/>
  <c r="Z119" i="14" s="1"/>
  <c r="AA118" i="14"/>
  <c r="AA116" i="14"/>
  <c r="AA114" i="14"/>
  <c r="AA113" i="14"/>
  <c r="AB113" i="14" s="1"/>
  <c r="AA110" i="14"/>
  <c r="AA108" i="14"/>
  <c r="AA106" i="14"/>
  <c r="AA104" i="14"/>
  <c r="AA102" i="14"/>
  <c r="AA100" i="14"/>
  <c r="AA98" i="14"/>
  <c r="AA96" i="14"/>
  <c r="AA95" i="14"/>
  <c r="AA93" i="14"/>
  <c r="AA91" i="14"/>
  <c r="AA90" i="14"/>
  <c r="AB90" i="14" s="1"/>
  <c r="AA83" i="14"/>
  <c r="Z83" i="14" s="1"/>
  <c r="AA81" i="14"/>
  <c r="Z81" i="14" s="1"/>
  <c r="AA78" i="14"/>
  <c r="AA75" i="14"/>
  <c r="AA73" i="14"/>
  <c r="AA72" i="14"/>
  <c r="AA70" i="14"/>
  <c r="AA69" i="14" s="1"/>
  <c r="AA67" i="14"/>
  <c r="AB67" i="14" s="1"/>
  <c r="AA61" i="14"/>
  <c r="AA60" i="14" s="1"/>
  <c r="AA45" i="14"/>
  <c r="AA44" i="14"/>
  <c r="AA42" i="14"/>
  <c r="AA41" i="14" s="1"/>
  <c r="AA35" i="14"/>
  <c r="AA32" i="14" s="1"/>
  <c r="AA25" i="14"/>
  <c r="AA16" i="14"/>
  <c r="AA15" i="14" s="1"/>
  <c r="Y127" i="14"/>
  <c r="Y126" i="14"/>
  <c r="Y124" i="14"/>
  <c r="Y123" i="14" s="1"/>
  <c r="Y121" i="14"/>
  <c r="Y119" i="14"/>
  <c r="Y118" i="14"/>
  <c r="Z118" i="14" s="1"/>
  <c r="Y116" i="14"/>
  <c r="Y114" i="14"/>
  <c r="Y113" i="14"/>
  <c r="Z113" i="14" s="1"/>
  <c r="Y110" i="14"/>
  <c r="Z110" i="14" s="1"/>
  <c r="Y108" i="14"/>
  <c r="Y106" i="14"/>
  <c r="Y104" i="14"/>
  <c r="Y102" i="14"/>
  <c r="Z102" i="14" s="1"/>
  <c r="Y100" i="14"/>
  <c r="Y98" i="14"/>
  <c r="Y96" i="14"/>
  <c r="Z96" i="14" s="1"/>
  <c r="Y95" i="14"/>
  <c r="Z95" i="14" s="1"/>
  <c r="Y93" i="14"/>
  <c r="Y91" i="14"/>
  <c r="Y90" i="14"/>
  <c r="Y83" i="14"/>
  <c r="Y81" i="14"/>
  <c r="Y78" i="14"/>
  <c r="Y75" i="14"/>
  <c r="Y73" i="14"/>
  <c r="X73" i="14" s="1"/>
  <c r="Y72" i="14"/>
  <c r="Y70" i="14"/>
  <c r="Y69" i="14" s="1"/>
  <c r="Y67" i="14"/>
  <c r="X67" i="14" s="1"/>
  <c r="Y61" i="14"/>
  <c r="Y60" i="14" s="1"/>
  <c r="Y45" i="14"/>
  <c r="Y44" i="14"/>
  <c r="Y42" i="14"/>
  <c r="Y41" i="14" s="1"/>
  <c r="Y35" i="14"/>
  <c r="Y32" i="14" s="1"/>
  <c r="Y25" i="14"/>
  <c r="Y16" i="14"/>
  <c r="Y15" i="14" s="1"/>
  <c r="W75" i="14"/>
  <c r="W73" i="14"/>
  <c r="W72" i="14"/>
  <c r="W70" i="14"/>
  <c r="W69" i="14" s="1"/>
  <c r="W67" i="14"/>
  <c r="W61" i="14"/>
  <c r="W60" i="14" s="1"/>
  <c r="W45" i="14"/>
  <c r="W44" i="14"/>
  <c r="W42" i="14"/>
  <c r="W41" i="14" s="1"/>
  <c r="W35" i="14"/>
  <c r="W32" i="14"/>
  <c r="W25" i="14"/>
  <c r="W16" i="14"/>
  <c r="W15" i="14"/>
  <c r="T84" i="14"/>
  <c r="W127" i="14"/>
  <c r="W126" i="14"/>
  <c r="X126" i="14" s="1"/>
  <c r="W124" i="14"/>
  <c r="W123" i="14" s="1"/>
  <c r="W121" i="14"/>
  <c r="W119" i="14"/>
  <c r="V119" i="14" s="1"/>
  <c r="W118" i="14"/>
  <c r="W116" i="14"/>
  <c r="W114" i="14"/>
  <c r="W113" i="14"/>
  <c r="W110" i="14"/>
  <c r="W108" i="14"/>
  <c r="W106" i="14"/>
  <c r="W104" i="14"/>
  <c r="W102" i="14"/>
  <c r="V102" i="14" s="1"/>
  <c r="W100" i="14"/>
  <c r="W98" i="14"/>
  <c r="W96" i="14"/>
  <c r="W93" i="14"/>
  <c r="W91" i="14"/>
  <c r="W90" i="14"/>
  <c r="V90" i="14" s="1"/>
  <c r="W83" i="14"/>
  <c r="W81" i="14"/>
  <c r="W78" i="14"/>
  <c r="W77" i="14" s="1"/>
  <c r="U127" i="14"/>
  <c r="U126" i="14"/>
  <c r="T126" i="14" s="1"/>
  <c r="U124" i="14"/>
  <c r="U123" i="14" s="1"/>
  <c r="T123" i="14" s="1"/>
  <c r="U121" i="14"/>
  <c r="U119" i="14"/>
  <c r="T119" i="14" s="1"/>
  <c r="U118" i="14"/>
  <c r="T118" i="14" s="1"/>
  <c r="U116" i="14"/>
  <c r="U114" i="14"/>
  <c r="U113" i="14"/>
  <c r="U110" i="14"/>
  <c r="T110" i="14" s="1"/>
  <c r="U108" i="14"/>
  <c r="U106" i="14"/>
  <c r="U104" i="14"/>
  <c r="U102" i="14"/>
  <c r="U100" i="14"/>
  <c r="U98" i="14"/>
  <c r="U96" i="14"/>
  <c r="U95" i="14"/>
  <c r="U89" i="14" s="1"/>
  <c r="U93" i="14"/>
  <c r="U91" i="14"/>
  <c r="U90" i="14"/>
  <c r="U83" i="14"/>
  <c r="T83" i="14" s="1"/>
  <c r="U81" i="14"/>
  <c r="T81" i="14" s="1"/>
  <c r="U78" i="14"/>
  <c r="U75" i="14"/>
  <c r="U73" i="14"/>
  <c r="U72" i="14"/>
  <c r="U70" i="14"/>
  <c r="U69" i="14" s="1"/>
  <c r="U67" i="14"/>
  <c r="T67" i="14" s="1"/>
  <c r="U61" i="14"/>
  <c r="U60" i="14" s="1"/>
  <c r="T60" i="14" s="1"/>
  <c r="U45" i="14"/>
  <c r="U44" i="14"/>
  <c r="T44" i="14" s="1"/>
  <c r="U42" i="14"/>
  <c r="U41" i="14" s="1"/>
  <c r="U35" i="14"/>
  <c r="U32" i="14" s="1"/>
  <c r="T32" i="14" s="1"/>
  <c r="U25" i="14"/>
  <c r="U16" i="14"/>
  <c r="U15" i="14" s="1"/>
  <c r="S127" i="14"/>
  <c r="S126" i="14"/>
  <c r="V126" i="14" s="1"/>
  <c r="S124" i="14"/>
  <c r="S123" i="14" s="1"/>
  <c r="S121" i="14"/>
  <c r="S119" i="14"/>
  <c r="S118" i="14"/>
  <c r="V118" i="14" s="1"/>
  <c r="S116" i="14"/>
  <c r="S114" i="14"/>
  <c r="S113" i="14"/>
  <c r="S110" i="14"/>
  <c r="S108" i="14"/>
  <c r="S106" i="14"/>
  <c r="S104" i="14"/>
  <c r="S102" i="14"/>
  <c r="S100" i="14"/>
  <c r="S98" i="14"/>
  <c r="S96" i="14"/>
  <c r="V96" i="14" s="1"/>
  <c r="S95" i="14"/>
  <c r="S89" i="14" s="1"/>
  <c r="S93" i="14"/>
  <c r="S91" i="14"/>
  <c r="S90" i="14"/>
  <c r="S83" i="14"/>
  <c r="V83" i="14" s="1"/>
  <c r="S81" i="14"/>
  <c r="S78" i="14"/>
  <c r="S75" i="14"/>
  <c r="S73" i="14"/>
  <c r="V73" i="14" s="1"/>
  <c r="S72" i="14"/>
  <c r="S70" i="14"/>
  <c r="S69" i="14" s="1"/>
  <c r="S66" i="14" s="1"/>
  <c r="S67" i="14"/>
  <c r="V67" i="14" s="1"/>
  <c r="S61" i="14"/>
  <c r="S60" i="14" s="1"/>
  <c r="S45" i="14"/>
  <c r="S44" i="14"/>
  <c r="S42" i="14"/>
  <c r="S41" i="14" s="1"/>
  <c r="S40" i="14" s="1"/>
  <c r="S35" i="14"/>
  <c r="S32" i="14" s="1"/>
  <c r="V26" i="14"/>
  <c r="S16" i="14"/>
  <c r="S15" i="14" s="1"/>
  <c r="T128" i="14"/>
  <c r="T127" i="14"/>
  <c r="T125" i="14"/>
  <c r="T124" i="14"/>
  <c r="T122" i="14"/>
  <c r="T121" i="14"/>
  <c r="T120" i="14"/>
  <c r="T117" i="14"/>
  <c r="T116" i="14"/>
  <c r="T115" i="14"/>
  <c r="T114" i="14"/>
  <c r="T113" i="14"/>
  <c r="T112" i="14"/>
  <c r="T111" i="14"/>
  <c r="T109" i="14"/>
  <c r="T108" i="14"/>
  <c r="T107" i="14"/>
  <c r="T106" i="14"/>
  <c r="T105" i="14"/>
  <c r="T104" i="14"/>
  <c r="T103" i="14"/>
  <c r="T101" i="14"/>
  <c r="T100" i="14"/>
  <c r="T99" i="14"/>
  <c r="T98" i="14"/>
  <c r="T97" i="14"/>
  <c r="T96" i="14"/>
  <c r="T94" i="14"/>
  <c r="T92" i="14"/>
  <c r="T91" i="14"/>
  <c r="T87" i="14"/>
  <c r="T86" i="14"/>
  <c r="T85" i="14"/>
  <c r="T82" i="14"/>
  <c r="T80" i="14"/>
  <c r="T79" i="14"/>
  <c r="T76" i="14"/>
  <c r="T75" i="14"/>
  <c r="T74" i="14"/>
  <c r="T71" i="14"/>
  <c r="T68" i="14"/>
  <c r="T65" i="14"/>
  <c r="T64" i="14"/>
  <c r="T63" i="14"/>
  <c r="T62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3" i="14"/>
  <c r="T42" i="14"/>
  <c r="T39" i="14"/>
  <c r="T38" i="14"/>
  <c r="T37" i="14"/>
  <c r="T36" i="14"/>
  <c r="T35" i="14"/>
  <c r="T34" i="14"/>
  <c r="T33" i="14"/>
  <c r="T31" i="14"/>
  <c r="T30" i="14"/>
  <c r="T29" i="14"/>
  <c r="T28" i="14"/>
  <c r="T27" i="14"/>
  <c r="T24" i="14"/>
  <c r="T23" i="14"/>
  <c r="T22" i="14"/>
  <c r="T21" i="14"/>
  <c r="T20" i="14"/>
  <c r="T19" i="14"/>
  <c r="T18" i="14"/>
  <c r="T17" i="14"/>
  <c r="T14" i="14"/>
  <c r="T13" i="14"/>
  <c r="T12" i="14"/>
  <c r="T11" i="14"/>
  <c r="T10" i="14"/>
  <c r="P128" i="14"/>
  <c r="Q127" i="14"/>
  <c r="P125" i="14"/>
  <c r="Q124" i="14"/>
  <c r="P122" i="14"/>
  <c r="Q121" i="14"/>
  <c r="P121" i="14" s="1"/>
  <c r="P120" i="14"/>
  <c r="Q119" i="14"/>
  <c r="P117" i="14"/>
  <c r="Q116" i="14"/>
  <c r="P116" i="14" s="1"/>
  <c r="P115" i="14"/>
  <c r="Q114" i="14"/>
  <c r="P114" i="14" s="1"/>
  <c r="P112" i="14"/>
  <c r="P111" i="14"/>
  <c r="Q110" i="14"/>
  <c r="P110" i="14" s="1"/>
  <c r="P109" i="14"/>
  <c r="Q108" i="14"/>
  <c r="P107" i="14"/>
  <c r="Q106" i="14"/>
  <c r="P105" i="14"/>
  <c r="Q104" i="14"/>
  <c r="P103" i="14"/>
  <c r="Q102" i="14"/>
  <c r="P101" i="14"/>
  <c r="Q100" i="14"/>
  <c r="P99" i="14"/>
  <c r="Q98" i="14"/>
  <c r="P97" i="14"/>
  <c r="Q96" i="14"/>
  <c r="P94" i="14"/>
  <c r="Q93" i="14"/>
  <c r="T93" i="14" s="1"/>
  <c r="P92" i="14"/>
  <c r="Q91" i="14"/>
  <c r="P87" i="14"/>
  <c r="P86" i="14"/>
  <c r="P85" i="14"/>
  <c r="P84" i="14"/>
  <c r="Q83" i="14"/>
  <c r="P82" i="14"/>
  <c r="Q81" i="14"/>
  <c r="P81" i="14"/>
  <c r="P80" i="14"/>
  <c r="P79" i="14"/>
  <c r="Q78" i="14"/>
  <c r="P78" i="14"/>
  <c r="P76" i="14"/>
  <c r="Q75" i="14"/>
  <c r="P74" i="14"/>
  <c r="Q73" i="14"/>
  <c r="Q72" i="14" s="1"/>
  <c r="P73" i="14"/>
  <c r="P71" i="14"/>
  <c r="Q70" i="14"/>
  <c r="P68" i="14"/>
  <c r="Q67" i="14"/>
  <c r="P67" i="14" s="1"/>
  <c r="P65" i="14"/>
  <c r="P64" i="14"/>
  <c r="P63" i="14"/>
  <c r="P62" i="14"/>
  <c r="Q61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Q45" i="14"/>
  <c r="Q44" i="14" s="1"/>
  <c r="P45" i="14"/>
  <c r="P43" i="14"/>
  <c r="Q42" i="14"/>
  <c r="P42" i="14" s="1"/>
  <c r="P39" i="14"/>
  <c r="P38" i="14"/>
  <c r="P37" i="14"/>
  <c r="P36" i="14"/>
  <c r="Q35" i="14"/>
  <c r="P34" i="14"/>
  <c r="P33" i="14"/>
  <c r="Q32" i="14"/>
  <c r="P31" i="14"/>
  <c r="P30" i="14"/>
  <c r="P29" i="14"/>
  <c r="P28" i="14"/>
  <c r="P27" i="14"/>
  <c r="P24" i="14"/>
  <c r="P23" i="14"/>
  <c r="P22" i="14"/>
  <c r="P21" i="14"/>
  <c r="P20" i="14"/>
  <c r="P19" i="14"/>
  <c r="P18" i="14"/>
  <c r="P17" i="14"/>
  <c r="Q16" i="14"/>
  <c r="Q15" i="14"/>
  <c r="P14" i="14"/>
  <c r="P13" i="14"/>
  <c r="P12" i="14"/>
  <c r="P11" i="14"/>
  <c r="P10" i="14"/>
  <c r="V114" i="14"/>
  <c r="V108" i="14"/>
  <c r="V106" i="14"/>
  <c r="V100" i="14"/>
  <c r="V98" i="14"/>
  <c r="R75" i="14"/>
  <c r="R67" i="14"/>
  <c r="AE104" i="14"/>
  <c r="V104" i="14"/>
  <c r="O104" i="14"/>
  <c r="M104" i="14"/>
  <c r="K104" i="14"/>
  <c r="I104" i="14"/>
  <c r="G104" i="14"/>
  <c r="H104" i="14" s="1"/>
  <c r="E104" i="14"/>
  <c r="C104" i="14"/>
  <c r="AD105" i="14"/>
  <c r="AB105" i="14"/>
  <c r="Z105" i="14"/>
  <c r="X105" i="14"/>
  <c r="V105" i="14"/>
  <c r="N105" i="14"/>
  <c r="L105" i="14"/>
  <c r="J105" i="14"/>
  <c r="H105" i="14"/>
  <c r="F105" i="14"/>
  <c r="D105" i="14"/>
  <c r="R105" i="14"/>
  <c r="AD128" i="14"/>
  <c r="AD127" i="14"/>
  <c r="AD125" i="14"/>
  <c r="AB128" i="14"/>
  <c r="AB127" i="14"/>
  <c r="AB126" i="14"/>
  <c r="AB125" i="14"/>
  <c r="Z128" i="14"/>
  <c r="Z127" i="14"/>
  <c r="Z126" i="14"/>
  <c r="Z125" i="14"/>
  <c r="X128" i="14"/>
  <c r="X127" i="14"/>
  <c r="X125" i="14"/>
  <c r="V128" i="14"/>
  <c r="V127" i="14"/>
  <c r="V125" i="14"/>
  <c r="R128" i="14"/>
  <c r="R125" i="14"/>
  <c r="N128" i="14"/>
  <c r="N125" i="14"/>
  <c r="L128" i="14"/>
  <c r="L127" i="14"/>
  <c r="L125" i="14"/>
  <c r="J128" i="14"/>
  <c r="J125" i="14"/>
  <c r="H128" i="14"/>
  <c r="H125" i="14"/>
  <c r="F128" i="14"/>
  <c r="F125" i="14"/>
  <c r="AD122" i="14"/>
  <c r="AD121" i="14"/>
  <c r="AD120" i="14"/>
  <c r="AD117" i="14"/>
  <c r="AD116" i="14"/>
  <c r="AD115" i="14"/>
  <c r="AD112" i="14"/>
  <c r="AD111" i="14"/>
  <c r="AD109" i="14"/>
  <c r="AD108" i="14"/>
  <c r="AD107" i="14"/>
  <c r="AD106" i="14"/>
  <c r="AD103" i="14"/>
  <c r="AD102" i="14"/>
  <c r="AD101" i="14"/>
  <c r="AD100" i="14"/>
  <c r="AD99" i="14"/>
  <c r="AD97" i="14"/>
  <c r="AD94" i="14"/>
  <c r="AD93" i="14"/>
  <c r="AD92" i="14"/>
  <c r="AD87" i="14"/>
  <c r="AD86" i="14"/>
  <c r="AD85" i="14"/>
  <c r="AD84" i="14"/>
  <c r="AD82" i="14"/>
  <c r="AD80" i="14"/>
  <c r="AD79" i="14"/>
  <c r="AD76" i="14"/>
  <c r="AD74" i="14"/>
  <c r="AD71" i="14"/>
  <c r="AD70" i="14"/>
  <c r="AD68" i="14"/>
  <c r="AD65" i="14"/>
  <c r="AD64" i="14"/>
  <c r="AD63" i="14"/>
  <c r="AD62" i="14"/>
  <c r="AD59" i="14"/>
  <c r="AD58" i="14"/>
  <c r="AD57" i="14"/>
  <c r="AD56" i="14"/>
  <c r="AD55" i="14"/>
  <c r="AD54" i="14"/>
  <c r="AD52" i="14"/>
  <c r="AD51" i="14"/>
  <c r="AD50" i="14"/>
  <c r="AD49" i="14"/>
  <c r="AD48" i="14"/>
  <c r="AD47" i="14"/>
  <c r="AD46" i="14"/>
  <c r="AD43" i="14"/>
  <c r="AD39" i="14"/>
  <c r="AD38" i="14"/>
  <c r="AD37" i="14"/>
  <c r="AD34" i="14"/>
  <c r="AD33" i="14"/>
  <c r="AD31" i="14"/>
  <c r="AD30" i="14"/>
  <c r="AD29" i="14"/>
  <c r="AD28" i="14"/>
  <c r="AD27" i="14"/>
  <c r="AD24" i="14"/>
  <c r="AD23" i="14"/>
  <c r="AD22" i="14"/>
  <c r="AD21" i="14"/>
  <c r="AD20" i="14"/>
  <c r="AD19" i="14"/>
  <c r="AD18" i="14"/>
  <c r="AD17" i="14"/>
  <c r="AD13" i="14"/>
  <c r="AD12" i="14"/>
  <c r="AD11" i="14"/>
  <c r="AD10" i="14"/>
  <c r="AB122" i="14"/>
  <c r="AB121" i="14"/>
  <c r="AB120" i="14"/>
  <c r="AB119" i="14"/>
  <c r="AB117" i="14"/>
  <c r="AB116" i="14"/>
  <c r="AB115" i="14"/>
  <c r="AB114" i="14"/>
  <c r="AB112" i="14"/>
  <c r="AB111" i="14"/>
  <c r="AB110" i="14"/>
  <c r="AB109" i="14"/>
  <c r="AB108" i="14"/>
  <c r="AB107" i="14"/>
  <c r="AB106" i="14"/>
  <c r="AB103" i="14"/>
  <c r="AB101" i="14"/>
  <c r="AB100" i="14"/>
  <c r="AB99" i="14"/>
  <c r="AB98" i="14"/>
  <c r="AB97" i="14"/>
  <c r="AB96" i="14"/>
  <c r="AB94" i="14"/>
  <c r="AB93" i="14"/>
  <c r="AB92" i="14"/>
  <c r="AB91" i="14"/>
  <c r="AB87" i="14"/>
  <c r="AB86" i="14"/>
  <c r="AB85" i="14"/>
  <c r="AB84" i="14"/>
  <c r="AB83" i="14"/>
  <c r="AB82" i="14"/>
  <c r="AB80" i="14"/>
  <c r="AB79" i="14"/>
  <c r="AB76" i="14"/>
  <c r="AB75" i="14"/>
  <c r="AB74" i="14"/>
  <c r="AB73" i="14"/>
  <c r="AB71" i="14"/>
  <c r="AB70" i="14"/>
  <c r="AB68" i="14"/>
  <c r="AB65" i="14"/>
  <c r="AB64" i="14"/>
  <c r="AB63" i="14"/>
  <c r="AB62" i="14"/>
  <c r="AB61" i="14"/>
  <c r="AB59" i="14"/>
  <c r="AB58" i="14"/>
  <c r="AB57" i="14"/>
  <c r="AB56" i="14"/>
  <c r="AB55" i="14"/>
  <c r="AB54" i="14"/>
  <c r="AB52" i="14"/>
  <c r="AB51" i="14"/>
  <c r="AB50" i="14"/>
  <c r="AB49" i="14"/>
  <c r="AB48" i="14"/>
  <c r="AB47" i="14"/>
  <c r="AB46" i="14"/>
  <c r="AB43" i="14"/>
  <c r="AB42" i="14"/>
  <c r="AB39" i="14"/>
  <c r="AB38" i="14"/>
  <c r="AB37" i="14"/>
  <c r="AB34" i="14"/>
  <c r="AB33" i="14"/>
  <c r="AB31" i="14"/>
  <c r="AB30" i="14"/>
  <c r="AB29" i="14"/>
  <c r="AB28" i="14"/>
  <c r="AB27" i="14"/>
  <c r="AB24" i="14"/>
  <c r="AB23" i="14"/>
  <c r="AB22" i="14"/>
  <c r="AB21" i="14"/>
  <c r="AB20" i="14"/>
  <c r="AB19" i="14"/>
  <c r="AB18" i="14"/>
  <c r="AB17" i="14"/>
  <c r="AB13" i="14"/>
  <c r="AB12" i="14"/>
  <c r="AB11" i="14"/>
  <c r="AB10" i="14"/>
  <c r="Z122" i="14"/>
  <c r="Z121" i="14"/>
  <c r="Z120" i="14"/>
  <c r="Z117" i="14"/>
  <c r="Z116" i="14"/>
  <c r="Z115" i="14"/>
  <c r="Z114" i="14"/>
  <c r="Z112" i="14"/>
  <c r="Z111" i="14"/>
  <c r="Z109" i="14"/>
  <c r="Z108" i="14"/>
  <c r="Z107" i="14"/>
  <c r="Z106" i="14"/>
  <c r="Z103" i="14"/>
  <c r="Z101" i="14"/>
  <c r="Z100" i="14"/>
  <c r="Z99" i="14"/>
  <c r="Z98" i="14"/>
  <c r="Z97" i="14"/>
  <c r="Z94" i="14"/>
  <c r="Z93" i="14"/>
  <c r="Z92" i="14"/>
  <c r="Z91" i="14"/>
  <c r="Z90" i="14"/>
  <c r="Z87" i="14"/>
  <c r="Z86" i="14"/>
  <c r="Z85" i="14"/>
  <c r="Z84" i="14"/>
  <c r="Z82" i="14"/>
  <c r="Z80" i="14"/>
  <c r="Z79" i="14"/>
  <c r="Z76" i="14"/>
  <c r="Z75" i="14"/>
  <c r="Z74" i="14"/>
  <c r="Z73" i="14"/>
  <c r="Z71" i="14"/>
  <c r="Z70" i="14"/>
  <c r="Z68" i="14"/>
  <c r="Z65" i="14"/>
  <c r="Z64" i="14"/>
  <c r="Z63" i="14"/>
  <c r="Z62" i="14"/>
  <c r="Z61" i="14"/>
  <c r="Z59" i="14"/>
  <c r="Z58" i="14"/>
  <c r="Z57" i="14"/>
  <c r="Z56" i="14"/>
  <c r="Z55" i="14"/>
  <c r="Z54" i="14"/>
  <c r="Z52" i="14"/>
  <c r="Z50" i="14"/>
  <c r="Z49" i="14"/>
  <c r="Z48" i="14"/>
  <c r="Z47" i="14"/>
  <c r="Z46" i="14"/>
  <c r="Z43" i="14"/>
  <c r="Z39" i="14"/>
  <c r="Z38" i="14"/>
  <c r="Z37" i="14"/>
  <c r="Z34" i="14"/>
  <c r="Z33" i="14"/>
  <c r="Z31" i="14"/>
  <c r="Z30" i="14"/>
  <c r="Z29" i="14"/>
  <c r="Z28" i="14"/>
  <c r="Z27" i="14"/>
  <c r="Z26" i="14"/>
  <c r="Z24" i="14"/>
  <c r="Z23" i="14"/>
  <c r="Z22" i="14"/>
  <c r="Z21" i="14"/>
  <c r="Z20" i="14"/>
  <c r="Z19" i="14"/>
  <c r="Z18" i="14"/>
  <c r="Z17" i="14"/>
  <c r="Z13" i="14"/>
  <c r="Z12" i="14"/>
  <c r="Z11" i="14"/>
  <c r="Z10" i="14"/>
  <c r="X122" i="14"/>
  <c r="X121" i="14"/>
  <c r="X120" i="14"/>
  <c r="X119" i="14"/>
  <c r="X117" i="14"/>
  <c r="X116" i="14"/>
  <c r="X115" i="14"/>
  <c r="X114" i="14"/>
  <c r="X112" i="14"/>
  <c r="X111" i="14"/>
  <c r="X109" i="14"/>
  <c r="X108" i="14"/>
  <c r="X107" i="14"/>
  <c r="X106" i="14"/>
  <c r="X103" i="14"/>
  <c r="X101" i="14"/>
  <c r="X100" i="14"/>
  <c r="X99" i="14"/>
  <c r="X98" i="14"/>
  <c r="X97" i="14"/>
  <c r="X94" i="14"/>
  <c r="X93" i="14"/>
  <c r="X92" i="14"/>
  <c r="X91" i="14"/>
  <c r="X90" i="14"/>
  <c r="X87" i="14"/>
  <c r="X86" i="14"/>
  <c r="X85" i="14"/>
  <c r="X84" i="14"/>
  <c r="X83" i="14"/>
  <c r="X82" i="14"/>
  <c r="X81" i="14"/>
  <c r="X80" i="14"/>
  <c r="X79" i="14"/>
  <c r="X76" i="14"/>
  <c r="X75" i="14"/>
  <c r="X74" i="14"/>
  <c r="X71" i="14"/>
  <c r="X68" i="14"/>
  <c r="X65" i="14"/>
  <c r="X64" i="14"/>
  <c r="X63" i="14"/>
  <c r="X62" i="14"/>
  <c r="X59" i="14"/>
  <c r="X58" i="14"/>
  <c r="X57" i="14"/>
  <c r="X56" i="14"/>
  <c r="X55" i="14"/>
  <c r="X54" i="14"/>
  <c r="X53" i="14"/>
  <c r="X52" i="14"/>
  <c r="X50" i="14"/>
  <c r="X49" i="14"/>
  <c r="X48" i="14"/>
  <c r="X47" i="14"/>
  <c r="X46" i="14"/>
  <c r="X45" i="14"/>
  <c r="X43" i="14"/>
  <c r="X42" i="14"/>
  <c r="X39" i="14"/>
  <c r="X38" i="14"/>
  <c r="X37" i="14"/>
  <c r="X36" i="14"/>
  <c r="X33" i="14"/>
  <c r="X31" i="14"/>
  <c r="X29" i="14"/>
  <c r="X28" i="14"/>
  <c r="X27" i="14"/>
  <c r="X26" i="14"/>
  <c r="X24" i="14"/>
  <c r="X23" i="14"/>
  <c r="X22" i="14"/>
  <c r="X21" i="14"/>
  <c r="X20" i="14"/>
  <c r="X19" i="14"/>
  <c r="X18" i="14"/>
  <c r="X17" i="14"/>
  <c r="X13" i="14"/>
  <c r="X12" i="14"/>
  <c r="X11" i="14"/>
  <c r="X10" i="14"/>
  <c r="V122" i="14"/>
  <c r="V120" i="14"/>
  <c r="V117" i="14"/>
  <c r="V116" i="14"/>
  <c r="V115" i="14"/>
  <c r="V112" i="14"/>
  <c r="V111" i="14"/>
  <c r="V109" i="14"/>
  <c r="V107" i="14"/>
  <c r="V103" i="14"/>
  <c r="V101" i="14"/>
  <c r="V99" i="14"/>
  <c r="V97" i="14"/>
  <c r="V94" i="14"/>
  <c r="V93" i="14"/>
  <c r="V92" i="14"/>
  <c r="V91" i="14"/>
  <c r="V87" i="14"/>
  <c r="V86" i="14"/>
  <c r="V85" i="14"/>
  <c r="V84" i="14"/>
  <c r="V82" i="14"/>
  <c r="V80" i="14"/>
  <c r="V79" i="14"/>
  <c r="V76" i="14"/>
  <c r="V74" i="14"/>
  <c r="V71" i="14"/>
  <c r="V68" i="14"/>
  <c r="V65" i="14"/>
  <c r="V64" i="14"/>
  <c r="V63" i="14"/>
  <c r="V62" i="14"/>
  <c r="V59" i="14"/>
  <c r="V58" i="14"/>
  <c r="V57" i="14"/>
  <c r="V56" i="14"/>
  <c r="V55" i="14"/>
  <c r="V54" i="14"/>
  <c r="V53" i="14"/>
  <c r="V52" i="14"/>
  <c r="V50" i="14"/>
  <c r="V49" i="14"/>
  <c r="V48" i="14"/>
  <c r="V47" i="14"/>
  <c r="V46" i="14"/>
  <c r="V43" i="14"/>
  <c r="V39" i="14"/>
  <c r="V38" i="14"/>
  <c r="V37" i="14"/>
  <c r="V36" i="14"/>
  <c r="V33" i="14"/>
  <c r="V31" i="14"/>
  <c r="V29" i="14"/>
  <c r="V28" i="14"/>
  <c r="V27" i="14"/>
  <c r="V24" i="14"/>
  <c r="V23" i="14"/>
  <c r="V22" i="14"/>
  <c r="V21" i="14"/>
  <c r="V20" i="14"/>
  <c r="V19" i="14"/>
  <c r="V18" i="14"/>
  <c r="V17" i="14"/>
  <c r="V13" i="14"/>
  <c r="V12" i="14"/>
  <c r="V11" i="14"/>
  <c r="V10" i="14"/>
  <c r="R122" i="14"/>
  <c r="R120" i="14"/>
  <c r="R117" i="14"/>
  <c r="R115" i="14"/>
  <c r="R112" i="14"/>
  <c r="R111" i="14"/>
  <c r="R109" i="14"/>
  <c r="R107" i="14"/>
  <c r="R103" i="14"/>
  <c r="R101" i="14"/>
  <c r="R99" i="14"/>
  <c r="R97" i="14"/>
  <c r="R94" i="14"/>
  <c r="R93" i="14"/>
  <c r="R92" i="14"/>
  <c r="R87" i="14"/>
  <c r="R86" i="14"/>
  <c r="R85" i="14"/>
  <c r="R84" i="14"/>
  <c r="R82" i="14"/>
  <c r="R80" i="14"/>
  <c r="R79" i="14"/>
  <c r="R76" i="14"/>
  <c r="R74" i="14"/>
  <c r="R71" i="14"/>
  <c r="R68" i="14"/>
  <c r="R65" i="14"/>
  <c r="R64" i="14"/>
  <c r="R63" i="14"/>
  <c r="R62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3" i="14"/>
  <c r="R39" i="14"/>
  <c r="R38" i="14"/>
  <c r="R37" i="14"/>
  <c r="R36" i="14"/>
  <c r="R34" i="14"/>
  <c r="R33" i="14"/>
  <c r="R31" i="14"/>
  <c r="R29" i="14"/>
  <c r="R28" i="14"/>
  <c r="R27" i="14"/>
  <c r="R24" i="14"/>
  <c r="R23" i="14"/>
  <c r="R22" i="14"/>
  <c r="R21" i="14"/>
  <c r="R20" i="14"/>
  <c r="R19" i="14"/>
  <c r="R18" i="14"/>
  <c r="R17" i="14"/>
  <c r="R14" i="14"/>
  <c r="R13" i="14"/>
  <c r="R12" i="14"/>
  <c r="R11" i="14"/>
  <c r="R10" i="14"/>
  <c r="N122" i="14"/>
  <c r="N120" i="14"/>
  <c r="N117" i="14"/>
  <c r="N116" i="14"/>
  <c r="N115" i="14"/>
  <c r="N112" i="14"/>
  <c r="N111" i="14"/>
  <c r="N109" i="14"/>
  <c r="N107" i="14"/>
  <c r="N103" i="14"/>
  <c r="N101" i="14"/>
  <c r="N99" i="14"/>
  <c r="N97" i="14"/>
  <c r="N94" i="14"/>
  <c r="N93" i="14"/>
  <c r="N92" i="14"/>
  <c r="N87" i="14"/>
  <c r="N86" i="14"/>
  <c r="N85" i="14"/>
  <c r="N84" i="14"/>
  <c r="N82" i="14"/>
  <c r="N81" i="14"/>
  <c r="N80" i="14"/>
  <c r="N79" i="14"/>
  <c r="N76" i="14"/>
  <c r="N74" i="14"/>
  <c r="N73" i="14"/>
  <c r="N71" i="14"/>
  <c r="N68" i="14"/>
  <c r="N65" i="14"/>
  <c r="N64" i="14"/>
  <c r="N63" i="14"/>
  <c r="N62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3" i="14"/>
  <c r="N39" i="14"/>
  <c r="N38" i="14"/>
  <c r="N37" i="14"/>
  <c r="N36" i="14"/>
  <c r="N34" i="14"/>
  <c r="N33" i="14"/>
  <c r="N31" i="14"/>
  <c r="N30" i="14"/>
  <c r="N29" i="14"/>
  <c r="N28" i="14"/>
  <c r="N27" i="14"/>
  <c r="N24" i="14"/>
  <c r="N23" i="14"/>
  <c r="N22" i="14"/>
  <c r="N21" i="14"/>
  <c r="N20" i="14"/>
  <c r="N19" i="14"/>
  <c r="N18" i="14"/>
  <c r="N17" i="14"/>
  <c r="N16" i="14"/>
  <c r="N14" i="14"/>
  <c r="N13" i="14"/>
  <c r="N12" i="14"/>
  <c r="N11" i="14"/>
  <c r="N10" i="14"/>
  <c r="L122" i="14"/>
  <c r="L120" i="14"/>
  <c r="L117" i="14"/>
  <c r="L115" i="14"/>
  <c r="L112" i="14"/>
  <c r="L111" i="14"/>
  <c r="L109" i="14"/>
  <c r="L107" i="14"/>
  <c r="L103" i="14"/>
  <c r="L101" i="14"/>
  <c r="L99" i="14"/>
  <c r="L97" i="14"/>
  <c r="L94" i="14"/>
  <c r="L92" i="14"/>
  <c r="L87" i="14"/>
  <c r="L86" i="14"/>
  <c r="L85" i="14"/>
  <c r="L84" i="14"/>
  <c r="L82" i="14"/>
  <c r="L80" i="14"/>
  <c r="L79" i="14"/>
  <c r="L76" i="14"/>
  <c r="L74" i="14"/>
  <c r="L71" i="14"/>
  <c r="L68" i="14"/>
  <c r="L65" i="14"/>
  <c r="L64" i="14"/>
  <c r="L63" i="14"/>
  <c r="L62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4" i="14"/>
  <c r="L43" i="14"/>
  <c r="L39" i="14"/>
  <c r="L38" i="14"/>
  <c r="L37" i="14"/>
  <c r="L36" i="14"/>
  <c r="L35" i="14"/>
  <c r="L34" i="14"/>
  <c r="L33" i="14"/>
  <c r="L31" i="14"/>
  <c r="L30" i="14"/>
  <c r="L29" i="14"/>
  <c r="L28" i="14"/>
  <c r="L27" i="14"/>
  <c r="L24" i="14"/>
  <c r="L23" i="14"/>
  <c r="L22" i="14"/>
  <c r="L21" i="14"/>
  <c r="L20" i="14"/>
  <c r="L19" i="14"/>
  <c r="L18" i="14"/>
  <c r="L17" i="14"/>
  <c r="L14" i="14"/>
  <c r="L13" i="14"/>
  <c r="L12" i="14"/>
  <c r="L11" i="14"/>
  <c r="L10" i="14"/>
  <c r="J122" i="14"/>
  <c r="J120" i="14"/>
  <c r="J117" i="14"/>
  <c r="J115" i="14"/>
  <c r="J112" i="14"/>
  <c r="J111" i="14"/>
  <c r="J110" i="14"/>
  <c r="J109" i="14"/>
  <c r="J107" i="14"/>
  <c r="J103" i="14"/>
  <c r="J101" i="14"/>
  <c r="J99" i="14"/>
  <c r="J97" i="14"/>
  <c r="J94" i="14"/>
  <c r="J92" i="14"/>
  <c r="J87" i="14"/>
  <c r="J86" i="14"/>
  <c r="J85" i="14"/>
  <c r="J84" i="14"/>
  <c r="J82" i="14"/>
  <c r="J80" i="14"/>
  <c r="J79" i="14"/>
  <c r="J76" i="14"/>
  <c r="J74" i="14"/>
  <c r="J73" i="14"/>
  <c r="J71" i="14"/>
  <c r="J68" i="14"/>
  <c r="J67" i="14"/>
  <c r="J65" i="14"/>
  <c r="J64" i="14"/>
  <c r="J63" i="14"/>
  <c r="J62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3" i="14"/>
  <c r="J41" i="14"/>
  <c r="J39" i="14"/>
  <c r="J38" i="14"/>
  <c r="J37" i="14"/>
  <c r="J36" i="14"/>
  <c r="J34" i="14"/>
  <c r="J33" i="14"/>
  <c r="J31" i="14"/>
  <c r="J30" i="14"/>
  <c r="J29" i="14"/>
  <c r="J28" i="14"/>
  <c r="J27" i="14"/>
  <c r="J24" i="14"/>
  <c r="J23" i="14"/>
  <c r="J22" i="14"/>
  <c r="J21" i="14"/>
  <c r="J20" i="14"/>
  <c r="J19" i="14"/>
  <c r="J18" i="14"/>
  <c r="J17" i="14"/>
  <c r="J14" i="14"/>
  <c r="J13" i="14"/>
  <c r="J12" i="14"/>
  <c r="J11" i="14"/>
  <c r="J10" i="14"/>
  <c r="H122" i="14"/>
  <c r="H120" i="14"/>
  <c r="H117" i="14"/>
  <c r="H115" i="14"/>
  <c r="H112" i="14"/>
  <c r="H111" i="14"/>
  <c r="H109" i="14"/>
  <c r="H107" i="14"/>
  <c r="H103" i="14"/>
  <c r="H101" i="14"/>
  <c r="H99" i="14"/>
  <c r="H97" i="14"/>
  <c r="H94" i="14"/>
  <c r="H92" i="14"/>
  <c r="H87" i="14"/>
  <c r="H86" i="14"/>
  <c r="H85" i="14"/>
  <c r="H84" i="14"/>
  <c r="H82" i="14"/>
  <c r="H80" i="14"/>
  <c r="H79" i="14"/>
  <c r="H76" i="14"/>
  <c r="H75" i="14"/>
  <c r="H74" i="14"/>
  <c r="H71" i="14"/>
  <c r="H70" i="14"/>
  <c r="H68" i="14"/>
  <c r="H65" i="14"/>
  <c r="H64" i="14"/>
  <c r="H63" i="14"/>
  <c r="H62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3" i="14"/>
  <c r="H39" i="14"/>
  <c r="H38" i="14"/>
  <c r="H37" i="14"/>
  <c r="H36" i="14"/>
  <c r="H34" i="14"/>
  <c r="H33" i="14"/>
  <c r="H31" i="14"/>
  <c r="H30" i="14"/>
  <c r="H29" i="14"/>
  <c r="H28" i="14"/>
  <c r="H27" i="14"/>
  <c r="H26" i="14"/>
  <c r="H24" i="14"/>
  <c r="H23" i="14"/>
  <c r="H22" i="14"/>
  <c r="H21" i="14"/>
  <c r="H20" i="14"/>
  <c r="H19" i="14"/>
  <c r="H18" i="14"/>
  <c r="H17" i="14"/>
  <c r="H14" i="14"/>
  <c r="H13" i="14"/>
  <c r="H12" i="14"/>
  <c r="H11" i="14"/>
  <c r="H10" i="14"/>
  <c r="F122" i="14"/>
  <c r="F120" i="14"/>
  <c r="F117" i="14"/>
  <c r="F115" i="14"/>
  <c r="F112" i="14"/>
  <c r="F111" i="14"/>
  <c r="F110" i="14"/>
  <c r="F109" i="14"/>
  <c r="F107" i="14"/>
  <c r="F103" i="14"/>
  <c r="F101" i="14"/>
  <c r="F99" i="14"/>
  <c r="F97" i="14"/>
  <c r="F94" i="14"/>
  <c r="F92" i="14"/>
  <c r="F87" i="14"/>
  <c r="F86" i="14"/>
  <c r="F85" i="14"/>
  <c r="F84" i="14"/>
  <c r="F82" i="14"/>
  <c r="F80" i="14"/>
  <c r="F79" i="14"/>
  <c r="F76" i="14"/>
  <c r="F74" i="14"/>
  <c r="F71" i="14"/>
  <c r="F68" i="14"/>
  <c r="F65" i="14"/>
  <c r="F64" i="14"/>
  <c r="F63" i="14"/>
  <c r="F62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3" i="14"/>
  <c r="F42" i="14"/>
  <c r="F39" i="14"/>
  <c r="F38" i="14"/>
  <c r="F37" i="14"/>
  <c r="F36" i="14"/>
  <c r="F34" i="14"/>
  <c r="F33" i="14"/>
  <c r="F31" i="14"/>
  <c r="F30" i="14"/>
  <c r="F29" i="14"/>
  <c r="F28" i="14"/>
  <c r="F27" i="14"/>
  <c r="F24" i="14"/>
  <c r="F23" i="14"/>
  <c r="F22" i="14"/>
  <c r="F21" i="14"/>
  <c r="F20" i="14"/>
  <c r="F19" i="14"/>
  <c r="F18" i="14"/>
  <c r="F17" i="14"/>
  <c r="F14" i="14"/>
  <c r="F13" i="14"/>
  <c r="F12" i="14"/>
  <c r="F11" i="14"/>
  <c r="F10" i="14"/>
  <c r="D128" i="14"/>
  <c r="D125" i="14"/>
  <c r="D122" i="14"/>
  <c r="D120" i="14"/>
  <c r="D117" i="14"/>
  <c r="D115" i="14"/>
  <c r="D112" i="14"/>
  <c r="D111" i="14"/>
  <c r="D109" i="14"/>
  <c r="D107" i="14"/>
  <c r="D103" i="14"/>
  <c r="D101" i="14"/>
  <c r="D99" i="14"/>
  <c r="D97" i="14"/>
  <c r="D94" i="14"/>
  <c r="D92" i="14"/>
  <c r="D87" i="14"/>
  <c r="D86" i="14"/>
  <c r="D85" i="14"/>
  <c r="D84" i="14"/>
  <c r="D82" i="14"/>
  <c r="D80" i="14"/>
  <c r="D79" i="14"/>
  <c r="D76" i="14"/>
  <c r="D74" i="14"/>
  <c r="D71" i="14"/>
  <c r="D68" i="14"/>
  <c r="D65" i="14"/>
  <c r="D64" i="14"/>
  <c r="D63" i="14"/>
  <c r="D62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3" i="14"/>
  <c r="D42" i="14"/>
  <c r="D39" i="14"/>
  <c r="D38" i="14"/>
  <c r="D37" i="14"/>
  <c r="D36" i="14"/>
  <c r="D34" i="14"/>
  <c r="D33" i="14"/>
  <c r="D31" i="14"/>
  <c r="D30" i="14"/>
  <c r="D29" i="14"/>
  <c r="D28" i="14"/>
  <c r="D27" i="14"/>
  <c r="D24" i="14"/>
  <c r="D23" i="14"/>
  <c r="D22" i="14"/>
  <c r="D21" i="14"/>
  <c r="D20" i="14"/>
  <c r="D19" i="14"/>
  <c r="D18" i="14"/>
  <c r="D17" i="14"/>
  <c r="D14" i="14"/>
  <c r="O127" i="14"/>
  <c r="O126" i="14" s="1"/>
  <c r="O124" i="14"/>
  <c r="O121" i="14"/>
  <c r="N121" i="14" s="1"/>
  <c r="O119" i="14"/>
  <c r="O116" i="14"/>
  <c r="R116" i="14" s="1"/>
  <c r="O114" i="14"/>
  <c r="O110" i="14"/>
  <c r="N110" i="14" s="1"/>
  <c r="O108" i="14"/>
  <c r="O106" i="14"/>
  <c r="O102" i="14"/>
  <c r="O100" i="14"/>
  <c r="O98" i="14"/>
  <c r="O96" i="14"/>
  <c r="R96" i="14" s="1"/>
  <c r="O93" i="14"/>
  <c r="O91" i="14"/>
  <c r="O90" i="14" s="1"/>
  <c r="N90" i="14" s="1"/>
  <c r="O83" i="14"/>
  <c r="O81" i="14"/>
  <c r="O78" i="14"/>
  <c r="N78" i="14" s="1"/>
  <c r="O77" i="14"/>
  <c r="O75" i="14"/>
  <c r="O73" i="14"/>
  <c r="R73" i="14" s="1"/>
  <c r="O72" i="14"/>
  <c r="O70" i="14"/>
  <c r="O67" i="14"/>
  <c r="O61" i="14"/>
  <c r="O60" i="14" s="1"/>
  <c r="O45" i="14"/>
  <c r="N45" i="14" s="1"/>
  <c r="O44" i="14"/>
  <c r="N44" i="14" s="1"/>
  <c r="O42" i="14"/>
  <c r="O41" i="14" s="1"/>
  <c r="O35" i="14"/>
  <c r="O32" i="14"/>
  <c r="O16" i="14"/>
  <c r="O15" i="14"/>
  <c r="M127" i="14"/>
  <c r="M126" i="14"/>
  <c r="L126" i="14" s="1"/>
  <c r="M124" i="14"/>
  <c r="M123" i="14" s="1"/>
  <c r="M121" i="14"/>
  <c r="L121" i="14" s="1"/>
  <c r="M119" i="14"/>
  <c r="L119" i="14" s="1"/>
  <c r="M118" i="14"/>
  <c r="M116" i="14"/>
  <c r="M114" i="14"/>
  <c r="M113" i="14" s="1"/>
  <c r="M110" i="14"/>
  <c r="L110" i="14" s="1"/>
  <c r="M108" i="14"/>
  <c r="M106" i="14"/>
  <c r="M102" i="14"/>
  <c r="P102" i="14" s="1"/>
  <c r="M100" i="14"/>
  <c r="P100" i="14" s="1"/>
  <c r="M98" i="14"/>
  <c r="M96" i="14"/>
  <c r="M93" i="14"/>
  <c r="M91" i="14"/>
  <c r="M90" i="14" s="1"/>
  <c r="M83" i="14"/>
  <c r="M81" i="14"/>
  <c r="M78" i="14"/>
  <c r="M75" i="14"/>
  <c r="M73" i="14"/>
  <c r="M70" i="14"/>
  <c r="M67" i="14"/>
  <c r="N67" i="14" s="1"/>
  <c r="M61" i="14"/>
  <c r="M45" i="14"/>
  <c r="M44" i="14"/>
  <c r="M42" i="14"/>
  <c r="M35" i="14"/>
  <c r="M16" i="14"/>
  <c r="L16" i="14" s="1"/>
  <c r="M15" i="14"/>
  <c r="L15" i="14" s="1"/>
  <c r="K121" i="14"/>
  <c r="K127" i="14"/>
  <c r="K126" i="14"/>
  <c r="K124" i="14"/>
  <c r="K119" i="14"/>
  <c r="K118" i="14" s="1"/>
  <c r="K116" i="14"/>
  <c r="K114" i="14"/>
  <c r="K113" i="14"/>
  <c r="K110" i="14"/>
  <c r="K108" i="14"/>
  <c r="K106" i="14"/>
  <c r="K102" i="14"/>
  <c r="K100" i="14"/>
  <c r="K98" i="14"/>
  <c r="K96" i="14"/>
  <c r="K93" i="14"/>
  <c r="K91" i="14"/>
  <c r="K83" i="14"/>
  <c r="J83" i="14" s="1"/>
  <c r="K81" i="14"/>
  <c r="L81" i="14" s="1"/>
  <c r="K78" i="14"/>
  <c r="K75" i="14"/>
  <c r="J75" i="14" s="1"/>
  <c r="K73" i="14"/>
  <c r="K72" i="14"/>
  <c r="K70" i="14"/>
  <c r="K67" i="14"/>
  <c r="K61" i="14"/>
  <c r="K60" i="14" s="1"/>
  <c r="K45" i="14"/>
  <c r="J45" i="14" s="1"/>
  <c r="K44" i="14"/>
  <c r="K42" i="14"/>
  <c r="K41" i="14" s="1"/>
  <c r="K35" i="14"/>
  <c r="J35" i="14" s="1"/>
  <c r="K32" i="14"/>
  <c r="K16" i="14"/>
  <c r="K15" i="14"/>
  <c r="I127" i="14"/>
  <c r="I126" i="14" s="1"/>
  <c r="I124" i="14"/>
  <c r="I121" i="14"/>
  <c r="I119" i="14"/>
  <c r="I116" i="14"/>
  <c r="I114" i="14"/>
  <c r="I113" i="14" s="1"/>
  <c r="I110" i="14"/>
  <c r="H110" i="14" s="1"/>
  <c r="I108" i="14"/>
  <c r="I106" i="14"/>
  <c r="I102" i="14"/>
  <c r="I100" i="14"/>
  <c r="I98" i="14"/>
  <c r="I96" i="14"/>
  <c r="I93" i="14"/>
  <c r="H93" i="14" s="1"/>
  <c r="I91" i="14"/>
  <c r="I83" i="14"/>
  <c r="H83" i="14" s="1"/>
  <c r="I81" i="14"/>
  <c r="I78" i="14"/>
  <c r="H78" i="14" s="1"/>
  <c r="I75" i="14"/>
  <c r="I73" i="14"/>
  <c r="I70" i="14"/>
  <c r="I69" i="14" s="1"/>
  <c r="I67" i="14"/>
  <c r="H67" i="14" s="1"/>
  <c r="I61" i="14"/>
  <c r="I45" i="14"/>
  <c r="I42" i="14"/>
  <c r="I41" i="14" s="1"/>
  <c r="H41" i="14" s="1"/>
  <c r="I35" i="14"/>
  <c r="H35" i="14" s="1"/>
  <c r="I25" i="14"/>
  <c r="I16" i="14"/>
  <c r="H16" i="14" s="1"/>
  <c r="I15" i="14"/>
  <c r="G127" i="14"/>
  <c r="G124" i="14"/>
  <c r="G123" i="14" s="1"/>
  <c r="G121" i="14"/>
  <c r="F121" i="14" s="1"/>
  <c r="G119" i="14"/>
  <c r="G118" i="14" s="1"/>
  <c r="F118" i="14" s="1"/>
  <c r="G116" i="14"/>
  <c r="F116" i="14" s="1"/>
  <c r="G114" i="14"/>
  <c r="G110" i="14"/>
  <c r="G108" i="14"/>
  <c r="G106" i="14"/>
  <c r="G102" i="14"/>
  <c r="G100" i="14"/>
  <c r="G98" i="14"/>
  <c r="G96" i="14"/>
  <c r="G93" i="14"/>
  <c r="G91" i="14"/>
  <c r="G90" i="14" s="1"/>
  <c r="G83" i="14"/>
  <c r="F83" i="14" s="1"/>
  <c r="G81" i="14"/>
  <c r="G78" i="14"/>
  <c r="G75" i="14"/>
  <c r="F75" i="14" s="1"/>
  <c r="G73" i="14"/>
  <c r="G72" i="14" s="1"/>
  <c r="G70" i="14"/>
  <c r="G67" i="14"/>
  <c r="G61" i="14"/>
  <c r="G60" i="14" s="1"/>
  <c r="F60" i="14" s="1"/>
  <c r="G45" i="14"/>
  <c r="G44" i="14"/>
  <c r="G42" i="14"/>
  <c r="G41" i="14" s="1"/>
  <c r="G40" i="14" s="1"/>
  <c r="G35" i="14"/>
  <c r="G25" i="14"/>
  <c r="G16" i="14"/>
  <c r="E127" i="14"/>
  <c r="E126" i="14"/>
  <c r="E124" i="14"/>
  <c r="E121" i="14"/>
  <c r="E119" i="14"/>
  <c r="E118" i="14" s="1"/>
  <c r="E116" i="14"/>
  <c r="E114" i="14"/>
  <c r="D114" i="14" s="1"/>
  <c r="E110" i="14"/>
  <c r="E108" i="14"/>
  <c r="E106" i="14"/>
  <c r="E102" i="14"/>
  <c r="E100" i="14"/>
  <c r="E98" i="14"/>
  <c r="E96" i="14"/>
  <c r="E93" i="14"/>
  <c r="E90" i="14" s="1"/>
  <c r="D90" i="14" s="1"/>
  <c r="E91" i="14"/>
  <c r="E83" i="14"/>
  <c r="D83" i="14" s="1"/>
  <c r="E81" i="14"/>
  <c r="E78" i="14"/>
  <c r="E75" i="14"/>
  <c r="E73" i="14"/>
  <c r="E70" i="14"/>
  <c r="D70" i="14" s="1"/>
  <c r="E69" i="14"/>
  <c r="D69" i="14" s="1"/>
  <c r="E67" i="14"/>
  <c r="D67" i="14" s="1"/>
  <c r="E61" i="14"/>
  <c r="E60" i="14"/>
  <c r="E45" i="14"/>
  <c r="E42" i="14"/>
  <c r="E41" i="14"/>
  <c r="E40" i="14" s="1"/>
  <c r="E35" i="14"/>
  <c r="E25" i="14"/>
  <c r="E16" i="14"/>
  <c r="C127" i="14"/>
  <c r="C126" i="14" s="1"/>
  <c r="C124" i="14"/>
  <c r="C121" i="14"/>
  <c r="D121" i="14" s="1"/>
  <c r="C119" i="14"/>
  <c r="C116" i="14"/>
  <c r="C114" i="14"/>
  <c r="C110" i="14"/>
  <c r="C108" i="14"/>
  <c r="D108" i="14" s="1"/>
  <c r="C106" i="14"/>
  <c r="C102" i="14"/>
  <c r="C100" i="14"/>
  <c r="C98" i="14"/>
  <c r="D98" i="14" s="1"/>
  <c r="C96" i="14"/>
  <c r="C93" i="14"/>
  <c r="C91" i="14"/>
  <c r="C90" i="14" s="1"/>
  <c r="C83" i="14"/>
  <c r="C81" i="14"/>
  <c r="D81" i="14" s="1"/>
  <c r="C78" i="14"/>
  <c r="C75" i="14"/>
  <c r="D75" i="14" s="1"/>
  <c r="C35" i="14"/>
  <c r="C32" i="14" s="1"/>
  <c r="C73" i="14"/>
  <c r="D73" i="14" s="1"/>
  <c r="C70" i="14"/>
  <c r="C69" i="14" s="1"/>
  <c r="C67" i="14"/>
  <c r="C61" i="14"/>
  <c r="C60" i="14" s="1"/>
  <c r="C123" i="14"/>
  <c r="C45" i="14"/>
  <c r="C44" i="14" s="1"/>
  <c r="C42" i="14"/>
  <c r="C41" i="14" s="1"/>
  <c r="C16" i="14"/>
  <c r="C15" i="14" s="1"/>
  <c r="R30" i="14"/>
  <c r="V51" i="14"/>
  <c r="Z36" i="14"/>
  <c r="AD36" i="14"/>
  <c r="Z53" i="14"/>
  <c r="AB53" i="14"/>
  <c r="X30" i="14"/>
  <c r="V34" i="14"/>
  <c r="Z51" i="14"/>
  <c r="AD114" i="14" l="1"/>
  <c r="AE95" i="14"/>
  <c r="AE89" i="14" s="1"/>
  <c r="AE88" i="14" s="1"/>
  <c r="AE77" i="14"/>
  <c r="AE9" i="14" s="1"/>
  <c r="AD78" i="14"/>
  <c r="AE66" i="14"/>
  <c r="AD61" i="14"/>
  <c r="AD60" i="14"/>
  <c r="AD123" i="14"/>
  <c r="AD124" i="14"/>
  <c r="AD110" i="14"/>
  <c r="AD119" i="14"/>
  <c r="AD67" i="14"/>
  <c r="AD45" i="14"/>
  <c r="AD25" i="14"/>
  <c r="AD44" i="14"/>
  <c r="AD90" i="14"/>
  <c r="AD26" i="14"/>
  <c r="AD81" i="14"/>
  <c r="AC95" i="14"/>
  <c r="AC77" i="14"/>
  <c r="AD77" i="14" s="1"/>
  <c r="AB25" i="14"/>
  <c r="AB26" i="14"/>
  <c r="AD69" i="14"/>
  <c r="AC66" i="14"/>
  <c r="AD15" i="14"/>
  <c r="AC40" i="14"/>
  <c r="AD40" i="14" s="1"/>
  <c r="AD41" i="14"/>
  <c r="AD16" i="14"/>
  <c r="AB81" i="14"/>
  <c r="AD72" i="14"/>
  <c r="AD118" i="14"/>
  <c r="AB45" i="14"/>
  <c r="AB123" i="14"/>
  <c r="AD32" i="14"/>
  <c r="AB44" i="14"/>
  <c r="AD35" i="14"/>
  <c r="AB60" i="14"/>
  <c r="AB95" i="14"/>
  <c r="AB102" i="14"/>
  <c r="AA77" i="14"/>
  <c r="Z42" i="14"/>
  <c r="F25" i="14"/>
  <c r="AB69" i="14"/>
  <c r="AA66" i="14"/>
  <c r="AB66" i="14" s="1"/>
  <c r="AB15" i="14"/>
  <c r="AA40" i="14"/>
  <c r="AB41" i="14"/>
  <c r="Z32" i="14"/>
  <c r="AB35" i="14"/>
  <c r="AB78" i="14"/>
  <c r="AB124" i="14"/>
  <c r="Z25" i="14"/>
  <c r="Z44" i="14"/>
  <c r="Z60" i="14"/>
  <c r="AA89" i="14"/>
  <c r="AB32" i="14"/>
  <c r="AB16" i="14"/>
  <c r="Z45" i="14"/>
  <c r="Z72" i="14"/>
  <c r="Z123" i="14"/>
  <c r="Y77" i="14"/>
  <c r="Y66" i="14"/>
  <c r="Z69" i="14"/>
  <c r="Z15" i="14"/>
  <c r="Z41" i="14"/>
  <c r="Y40" i="14"/>
  <c r="Z40" i="14" s="1"/>
  <c r="X123" i="14"/>
  <c r="X60" i="14"/>
  <c r="Y89" i="14"/>
  <c r="Z35" i="14"/>
  <c r="Z78" i="14"/>
  <c r="Z124" i="14"/>
  <c r="X110" i="14"/>
  <c r="X118" i="14"/>
  <c r="X35" i="14"/>
  <c r="X72" i="14"/>
  <c r="Z16" i="14"/>
  <c r="Z67" i="14"/>
  <c r="X96" i="14"/>
  <c r="X113" i="14"/>
  <c r="X25" i="14"/>
  <c r="X44" i="14"/>
  <c r="X16" i="14"/>
  <c r="X32" i="14"/>
  <c r="W95" i="14"/>
  <c r="V95" i="14" s="1"/>
  <c r="V110" i="14"/>
  <c r="X69" i="14"/>
  <c r="W66" i="14"/>
  <c r="X66" i="14" s="1"/>
  <c r="X41" i="14"/>
  <c r="W40" i="14"/>
  <c r="X40" i="14" s="1"/>
  <c r="V25" i="14"/>
  <c r="V61" i="14"/>
  <c r="V42" i="14"/>
  <c r="X61" i="14"/>
  <c r="V70" i="14"/>
  <c r="X15" i="14"/>
  <c r="X70" i="14"/>
  <c r="X78" i="14"/>
  <c r="X102" i="14"/>
  <c r="X124" i="14"/>
  <c r="U77" i="14"/>
  <c r="T77" i="14" s="1"/>
  <c r="T69" i="14"/>
  <c r="U66" i="14"/>
  <c r="U88" i="14"/>
  <c r="U9" i="14"/>
  <c r="U129" i="14" s="1"/>
  <c r="T41" i="14"/>
  <c r="U40" i="14"/>
  <c r="T40" i="14" s="1"/>
  <c r="T16" i="14"/>
  <c r="T61" i="14"/>
  <c r="T70" i="14"/>
  <c r="T95" i="14"/>
  <c r="R83" i="14"/>
  <c r="S77" i="14"/>
  <c r="S9" i="14" s="1"/>
  <c r="S88" i="14"/>
  <c r="R104" i="14"/>
  <c r="T72" i="14"/>
  <c r="T66" i="14"/>
  <c r="T15" i="14"/>
  <c r="T45" i="14"/>
  <c r="T73" i="14"/>
  <c r="T78" i="14"/>
  <c r="T102" i="14"/>
  <c r="J108" i="14"/>
  <c r="L108" i="14"/>
  <c r="AB104" i="14"/>
  <c r="F96" i="14"/>
  <c r="F106" i="14"/>
  <c r="L98" i="14"/>
  <c r="E44" i="14"/>
  <c r="D44" i="14" s="1"/>
  <c r="D45" i="14"/>
  <c r="E77" i="14"/>
  <c r="D77" i="14" s="1"/>
  <c r="F78" i="14"/>
  <c r="D78" i="14"/>
  <c r="E123" i="14"/>
  <c r="D123" i="14" s="1"/>
  <c r="D124" i="14"/>
  <c r="C25" i="14"/>
  <c r="D25" i="14" s="1"/>
  <c r="D26" i="14"/>
  <c r="O25" i="14"/>
  <c r="R25" i="14" s="1"/>
  <c r="N26" i="14"/>
  <c r="R26" i="14"/>
  <c r="O69" i="14"/>
  <c r="N70" i="14"/>
  <c r="R70" i="14"/>
  <c r="F123" i="14"/>
  <c r="M32" i="14"/>
  <c r="P35" i="14"/>
  <c r="N75" i="14"/>
  <c r="L75" i="14"/>
  <c r="N32" i="14"/>
  <c r="F16" i="14"/>
  <c r="G15" i="14"/>
  <c r="F44" i="14"/>
  <c r="G69" i="14"/>
  <c r="F69" i="14" s="1"/>
  <c r="F70" i="14"/>
  <c r="G77" i="14"/>
  <c r="F81" i="14"/>
  <c r="G126" i="14"/>
  <c r="F126" i="14" s="1"/>
  <c r="F127" i="14"/>
  <c r="I123" i="14"/>
  <c r="H123" i="14" s="1"/>
  <c r="H124" i="14"/>
  <c r="K25" i="14"/>
  <c r="J25" i="14" s="1"/>
  <c r="J26" i="14"/>
  <c r="K69" i="14"/>
  <c r="J69" i="14" s="1"/>
  <c r="J70" i="14"/>
  <c r="J78" i="14"/>
  <c r="J93" i="14"/>
  <c r="J113" i="14"/>
  <c r="K123" i="14"/>
  <c r="J124" i="14"/>
  <c r="L124" i="14"/>
  <c r="N15" i="14"/>
  <c r="N35" i="14"/>
  <c r="F124" i="14"/>
  <c r="F45" i="14"/>
  <c r="E32" i="14"/>
  <c r="D32" i="14" s="1"/>
  <c r="D35" i="14"/>
  <c r="D126" i="14"/>
  <c r="N83" i="14"/>
  <c r="M77" i="14"/>
  <c r="M60" i="14"/>
  <c r="L60" i="14" s="1"/>
  <c r="L61" i="14"/>
  <c r="L83" i="14"/>
  <c r="P124" i="14"/>
  <c r="Q123" i="14"/>
  <c r="P123" i="14" s="1"/>
  <c r="P83" i="14"/>
  <c r="Q113" i="14"/>
  <c r="P113" i="14" s="1"/>
  <c r="D40" i="14"/>
  <c r="H69" i="14"/>
  <c r="H116" i="14"/>
  <c r="J126" i="14"/>
  <c r="M41" i="14"/>
  <c r="M40" i="14" s="1"/>
  <c r="L40" i="14" s="1"/>
  <c r="L42" i="14"/>
  <c r="R114" i="14"/>
  <c r="J42" i="14"/>
  <c r="J116" i="14"/>
  <c r="L45" i="14"/>
  <c r="P72" i="14"/>
  <c r="P91" i="14"/>
  <c r="M69" i="14"/>
  <c r="L69" i="14" s="1"/>
  <c r="L70" i="14"/>
  <c r="L93" i="14"/>
  <c r="L113" i="14"/>
  <c r="N60" i="14"/>
  <c r="P26" i="14"/>
  <c r="Q25" i="14"/>
  <c r="T25" i="14" s="1"/>
  <c r="E15" i="14"/>
  <c r="D15" i="14" s="1"/>
  <c r="D16" i="14"/>
  <c r="D60" i="14"/>
  <c r="D116" i="14"/>
  <c r="H81" i="14"/>
  <c r="H126" i="14"/>
  <c r="J114" i="14"/>
  <c r="N72" i="14"/>
  <c r="O123" i="14"/>
  <c r="N123" i="14" s="1"/>
  <c r="N124" i="14"/>
  <c r="D61" i="14"/>
  <c r="F26" i="14"/>
  <c r="J15" i="14"/>
  <c r="J81" i="14"/>
  <c r="R121" i="14"/>
  <c r="V75" i="14"/>
  <c r="V121" i="14"/>
  <c r="J127" i="14"/>
  <c r="P15" i="14"/>
  <c r="D127" i="14"/>
  <c r="G32" i="14"/>
  <c r="F35" i="14"/>
  <c r="I44" i="14"/>
  <c r="H44" i="14" s="1"/>
  <c r="H45" i="14"/>
  <c r="I72" i="14"/>
  <c r="H72" i="14" s="1"/>
  <c r="H73" i="14"/>
  <c r="H119" i="14"/>
  <c r="J60" i="14"/>
  <c r="J98" i="14"/>
  <c r="M25" i="14"/>
  <c r="L26" i="14"/>
  <c r="L78" i="14"/>
  <c r="N126" i="14"/>
  <c r="F40" i="14"/>
  <c r="F73" i="14"/>
  <c r="J61" i="14"/>
  <c r="L67" i="14"/>
  <c r="R35" i="14"/>
  <c r="R90" i="14"/>
  <c r="X51" i="14"/>
  <c r="H127" i="14"/>
  <c r="X104" i="14"/>
  <c r="V45" i="14"/>
  <c r="V44" i="14"/>
  <c r="V81" i="14"/>
  <c r="R81" i="14"/>
  <c r="P16" i="14"/>
  <c r="Q118" i="14"/>
  <c r="P118" i="14" s="1"/>
  <c r="P127" i="14"/>
  <c r="X34" i="14"/>
  <c r="AD53" i="14"/>
  <c r="AB36" i="14"/>
  <c r="C95" i="14"/>
  <c r="C113" i="14"/>
  <c r="E72" i="14"/>
  <c r="D72" i="14" s="1"/>
  <c r="D100" i="14"/>
  <c r="D110" i="14"/>
  <c r="F67" i="14"/>
  <c r="F93" i="14"/>
  <c r="F102" i="14"/>
  <c r="H25" i="14"/>
  <c r="I60" i="14"/>
  <c r="H60" i="14" s="1"/>
  <c r="H61" i="14"/>
  <c r="H100" i="14"/>
  <c r="H121" i="14"/>
  <c r="J16" i="14"/>
  <c r="K90" i="14"/>
  <c r="L90" i="14" s="1"/>
  <c r="M72" i="14"/>
  <c r="L72" i="14" s="1"/>
  <c r="L96" i="14"/>
  <c r="L106" i="14"/>
  <c r="O118" i="14"/>
  <c r="R118" i="14" s="1"/>
  <c r="D41" i="14"/>
  <c r="F41" i="14"/>
  <c r="F61" i="14"/>
  <c r="F91" i="14"/>
  <c r="H42" i="14"/>
  <c r="L73" i="14"/>
  <c r="R42" i="14"/>
  <c r="N127" i="14"/>
  <c r="V113" i="14"/>
  <c r="R127" i="14"/>
  <c r="P61" i="14"/>
  <c r="Q60" i="14"/>
  <c r="P75" i="14"/>
  <c r="P93" i="14"/>
  <c r="P119" i="14"/>
  <c r="L116" i="14"/>
  <c r="N98" i="14"/>
  <c r="N108" i="14"/>
  <c r="N42" i="14"/>
  <c r="D104" i="14"/>
  <c r="Z104" i="14"/>
  <c r="P44" i="14"/>
  <c r="P70" i="14"/>
  <c r="Q77" i="14"/>
  <c r="R100" i="14"/>
  <c r="P98" i="14"/>
  <c r="P108" i="14"/>
  <c r="E95" i="14"/>
  <c r="F98" i="14"/>
  <c r="F108" i="14"/>
  <c r="N102" i="14"/>
  <c r="P104" i="14"/>
  <c r="F100" i="14"/>
  <c r="R102" i="14"/>
  <c r="L104" i="14"/>
  <c r="P96" i="14"/>
  <c r="P106" i="14"/>
  <c r="Q41" i="14"/>
  <c r="Q69" i="14"/>
  <c r="Q90" i="14"/>
  <c r="T90" i="14" s="1"/>
  <c r="Q95" i="14"/>
  <c r="Q126" i="14"/>
  <c r="P126" i="14" s="1"/>
  <c r="J100" i="14"/>
  <c r="D102" i="14"/>
  <c r="R98" i="14"/>
  <c r="M95" i="14"/>
  <c r="D106" i="14"/>
  <c r="H96" i="14"/>
  <c r="H106" i="14"/>
  <c r="J96" i="14"/>
  <c r="J106" i="14"/>
  <c r="O95" i="14"/>
  <c r="AD104" i="14"/>
  <c r="G95" i="14"/>
  <c r="K95" i="14"/>
  <c r="H102" i="14"/>
  <c r="I95" i="14"/>
  <c r="L102" i="14"/>
  <c r="R106" i="14"/>
  <c r="R108" i="14"/>
  <c r="R32" i="14"/>
  <c r="V32" i="14"/>
  <c r="V60" i="14"/>
  <c r="R60" i="14"/>
  <c r="V123" i="14"/>
  <c r="R123" i="14"/>
  <c r="V15" i="14"/>
  <c r="R15" i="14"/>
  <c r="V41" i="14"/>
  <c r="R41" i="14"/>
  <c r="V69" i="14"/>
  <c r="V77" i="14"/>
  <c r="R77" i="14"/>
  <c r="R110" i="14"/>
  <c r="R16" i="14"/>
  <c r="R45" i="14"/>
  <c r="R78" i="14"/>
  <c r="R126" i="14"/>
  <c r="V35" i="14"/>
  <c r="R119" i="14"/>
  <c r="R124" i="14"/>
  <c r="V16" i="14"/>
  <c r="V78" i="14"/>
  <c r="V124" i="14"/>
  <c r="N104" i="14"/>
  <c r="J104" i="14"/>
  <c r="F104" i="14"/>
  <c r="F90" i="14"/>
  <c r="F114" i="14"/>
  <c r="H98" i="14"/>
  <c r="H108" i="14"/>
  <c r="J91" i="14"/>
  <c r="J121" i="14"/>
  <c r="L114" i="14"/>
  <c r="V30" i="14"/>
  <c r="G113" i="14"/>
  <c r="I90" i="14"/>
  <c r="H90" i="14" s="1"/>
  <c r="O113" i="14"/>
  <c r="D93" i="14"/>
  <c r="D119" i="14"/>
  <c r="H114" i="14"/>
  <c r="J119" i="14"/>
  <c r="J102" i="14"/>
  <c r="L91" i="14"/>
  <c r="E113" i="14"/>
  <c r="D113" i="14" s="1"/>
  <c r="D91" i="14"/>
  <c r="L100" i="14"/>
  <c r="L118" i="14"/>
  <c r="I118" i="14"/>
  <c r="H118" i="14" s="1"/>
  <c r="N118" i="14"/>
  <c r="D96" i="14"/>
  <c r="F119" i="14"/>
  <c r="H91" i="14"/>
  <c r="N91" i="14"/>
  <c r="N96" i="14"/>
  <c r="N100" i="14"/>
  <c r="N106" i="14"/>
  <c r="N114" i="14"/>
  <c r="N119" i="14"/>
  <c r="R91" i="14"/>
  <c r="R61" i="14"/>
  <c r="N61" i="14"/>
  <c r="O40" i="14"/>
  <c r="M89" i="14"/>
  <c r="M88" i="14" s="1"/>
  <c r="K77" i="14"/>
  <c r="K40" i="14"/>
  <c r="C72" i="14"/>
  <c r="I32" i="14"/>
  <c r="H32" i="14" s="1"/>
  <c r="C77" i="14"/>
  <c r="I77" i="14"/>
  <c r="H77" i="14" s="1"/>
  <c r="I40" i="14"/>
  <c r="H40" i="14" s="1"/>
  <c r="I66" i="14"/>
  <c r="C118" i="14"/>
  <c r="D118" i="14" s="1"/>
  <c r="C66" i="14"/>
  <c r="C9" i="14" s="1"/>
  <c r="C40" i="14"/>
  <c r="Z14" i="14"/>
  <c r="V14" i="14"/>
  <c r="AD66" i="14" l="1"/>
  <c r="AE129" i="14"/>
  <c r="AD95" i="14"/>
  <c r="AC89" i="14"/>
  <c r="AB89" i="14" s="1"/>
  <c r="AB77" i="14"/>
  <c r="AC9" i="14"/>
  <c r="AD89" i="14"/>
  <c r="AB40" i="14"/>
  <c r="Z77" i="14"/>
  <c r="Z66" i="14"/>
  <c r="AA9" i="14"/>
  <c r="AA129" i="14" s="1"/>
  <c r="AA88" i="14"/>
  <c r="X77" i="14"/>
  <c r="Y9" i="14"/>
  <c r="Y88" i="14"/>
  <c r="Z88" i="14" s="1"/>
  <c r="Z89" i="14"/>
  <c r="X95" i="14"/>
  <c r="W89" i="14"/>
  <c r="W9" i="14"/>
  <c r="S129" i="14"/>
  <c r="J123" i="14"/>
  <c r="L123" i="14"/>
  <c r="N69" i="14"/>
  <c r="J77" i="14"/>
  <c r="E66" i="14"/>
  <c r="D66" i="14" s="1"/>
  <c r="M66" i="14"/>
  <c r="L66" i="14" s="1"/>
  <c r="N40" i="14"/>
  <c r="J118" i="14"/>
  <c r="R69" i="14"/>
  <c r="P77" i="14"/>
  <c r="X14" i="14"/>
  <c r="K66" i="14"/>
  <c r="J66" i="14" s="1"/>
  <c r="J90" i="14"/>
  <c r="R44" i="14"/>
  <c r="P60" i="14"/>
  <c r="V72" i="14"/>
  <c r="R72" i="14"/>
  <c r="F32" i="14"/>
  <c r="J72" i="14"/>
  <c r="N25" i="14"/>
  <c r="F72" i="14"/>
  <c r="J40" i="14"/>
  <c r="L41" i="14"/>
  <c r="N41" i="14"/>
  <c r="P32" i="14"/>
  <c r="L32" i="14"/>
  <c r="AB14" i="14"/>
  <c r="O66" i="14"/>
  <c r="L77" i="14"/>
  <c r="N77" i="14"/>
  <c r="AD14" i="14"/>
  <c r="G66" i="14"/>
  <c r="E89" i="14"/>
  <c r="E88" i="14" s="1"/>
  <c r="L25" i="14"/>
  <c r="P25" i="14"/>
  <c r="J32" i="14"/>
  <c r="J44" i="14"/>
  <c r="F77" i="14"/>
  <c r="F15" i="14"/>
  <c r="H15" i="14"/>
  <c r="P95" i="14"/>
  <c r="Q89" i="14"/>
  <c r="T89" i="14" s="1"/>
  <c r="P90" i="14"/>
  <c r="P69" i="14"/>
  <c r="Q66" i="14"/>
  <c r="P41" i="14"/>
  <c r="Q40" i="14"/>
  <c r="R40" i="14"/>
  <c r="V40" i="14"/>
  <c r="V66" i="14"/>
  <c r="R66" i="14"/>
  <c r="G89" i="14"/>
  <c r="F95" i="14"/>
  <c r="H95" i="14"/>
  <c r="J95" i="14"/>
  <c r="N113" i="14"/>
  <c r="R113" i="14"/>
  <c r="I89" i="14"/>
  <c r="K89" i="14"/>
  <c r="L95" i="14"/>
  <c r="D95" i="14"/>
  <c r="F113" i="14"/>
  <c r="H113" i="14"/>
  <c r="N95" i="14"/>
  <c r="R95" i="14"/>
  <c r="O89" i="14"/>
  <c r="K9" i="14"/>
  <c r="J9" i="14" s="1"/>
  <c r="C89" i="14"/>
  <c r="C88" i="14" s="1"/>
  <c r="C129" i="14" s="1"/>
  <c r="I9" i="14"/>
  <c r="AC88" i="14" l="1"/>
  <c r="AD88" i="14" s="1"/>
  <c r="Y129" i="14"/>
  <c r="X89" i="14"/>
  <c r="W88" i="14"/>
  <c r="V89" i="14"/>
  <c r="X9" i="14"/>
  <c r="Z9" i="14"/>
  <c r="G9" i="14"/>
  <c r="F9" i="14" s="1"/>
  <c r="F66" i="14"/>
  <c r="N66" i="14"/>
  <c r="AB9" i="14"/>
  <c r="AD9" i="14"/>
  <c r="M9" i="14"/>
  <c r="H66" i="14"/>
  <c r="E9" i="14"/>
  <c r="H9" i="14"/>
  <c r="O9" i="14"/>
  <c r="N9" i="14" s="1"/>
  <c r="P66" i="14"/>
  <c r="P89" i="14"/>
  <c r="Q88" i="14"/>
  <c r="P40" i="14"/>
  <c r="Q9" i="14"/>
  <c r="T9" i="14" s="1"/>
  <c r="V9" i="14"/>
  <c r="D88" i="14"/>
  <c r="D89" i="14"/>
  <c r="G88" i="14"/>
  <c r="F89" i="14"/>
  <c r="J89" i="14"/>
  <c r="K88" i="14"/>
  <c r="I88" i="14"/>
  <c r="H89" i="14"/>
  <c r="E129" i="14"/>
  <c r="D129" i="14" s="1"/>
  <c r="K129" i="14"/>
  <c r="L89" i="14"/>
  <c r="R89" i="14"/>
  <c r="N89" i="14"/>
  <c r="O88" i="14"/>
  <c r="D10" i="14"/>
  <c r="D11" i="14"/>
  <c r="D12" i="14"/>
  <c r="D13" i="14"/>
  <c r="AB88" i="14" l="1"/>
  <c r="AC129" i="14"/>
  <c r="AD129" i="14" s="1"/>
  <c r="X88" i="14"/>
  <c r="V88" i="14"/>
  <c r="W129" i="14"/>
  <c r="V129" i="14" s="1"/>
  <c r="P88" i="14"/>
  <c r="T88" i="14"/>
  <c r="M129" i="14"/>
  <c r="L9" i="14"/>
  <c r="Z129" i="14"/>
  <c r="R9" i="14"/>
  <c r="H88" i="14"/>
  <c r="O129" i="14"/>
  <c r="N129" i="14" s="1"/>
  <c r="Q129" i="14"/>
  <c r="T129" i="14" s="1"/>
  <c r="P9" i="14"/>
  <c r="I129" i="14"/>
  <c r="J129" i="14" s="1"/>
  <c r="F88" i="14"/>
  <c r="G129" i="14"/>
  <c r="J88" i="14"/>
  <c r="L88" i="14"/>
  <c r="L129" i="14"/>
  <c r="N88" i="14"/>
  <c r="R88" i="14"/>
  <c r="D9" i="14"/>
  <c r="AB129" i="14" l="1"/>
  <c r="X129" i="14"/>
  <c r="R129" i="14"/>
  <c r="H129" i="14"/>
  <c r="P129" i="14"/>
  <c r="F129" i="14"/>
</calcChain>
</file>

<file path=xl/sharedStrings.xml><?xml version="1.0" encoding="utf-8"?>
<sst xmlns="http://schemas.openxmlformats.org/spreadsheetml/2006/main" count="275" uniqueCount="262">
  <si>
    <t>Код бюджетной классификации Российской Федерации</t>
  </si>
  <si>
    <t>(руб.)</t>
  </si>
  <si>
    <t>Наименование</t>
  </si>
  <si>
    <t>Изменения</t>
  </si>
  <si>
    <t>00010000000000000000</t>
  </si>
  <si>
    <t>00010100000000000000</t>
  </si>
  <si>
    <t>00010102000010000110</t>
  </si>
  <si>
    <t>00010102010010000110</t>
  </si>
  <si>
    <t>00010102030010000110</t>
  </si>
  <si>
    <t>00010500000000000000</t>
  </si>
  <si>
    <t>00010501000000000110</t>
  </si>
  <si>
    <t>00010501010010000110</t>
  </si>
  <si>
    <t>00010501011010000110</t>
  </si>
  <si>
    <t>00010501020010000110</t>
  </si>
  <si>
    <t>00010501021010000110</t>
  </si>
  <si>
    <t>00010600000000000000</t>
  </si>
  <si>
    <t>00010601000000000110</t>
  </si>
  <si>
    <t>00010606000000000110</t>
  </si>
  <si>
    <t>00010606040000000110</t>
  </si>
  <si>
    <t>00011100000000000000</t>
  </si>
  <si>
    <t>00011105000000000120</t>
  </si>
  <si>
    <t>00011105070000000120</t>
  </si>
  <si>
    <t>00011300000000000000</t>
  </si>
  <si>
    <t>00011302000000000130</t>
  </si>
  <si>
    <t>00011302990000000130</t>
  </si>
  <si>
    <t>00011400000000000000</t>
  </si>
  <si>
    <t>00011402000000000000</t>
  </si>
  <si>
    <t xml:space="preserve">        БЕЗВОЗМЕЗДНЫЕ ПОСТУПЛЕНИЯ ОТ ДРУГИХ БЮДЖЕТОВ БЮДЖЕТНОЙ СИСТЕМЫ РОССИЙСКОЙ ФЕДЕРАЦИИ</t>
  </si>
  <si>
    <t xml:space="preserve">          Субсидии бюджетам бюджетной системы Российской Федерации (межбюджетные субсидии)</t>
  </si>
  <si>
    <t xml:space="preserve">          Субвенции бюджетам бюджетной системы Российской Федерации</t>
  </si>
  <si>
    <t xml:space="preserve">          Иные межбюджетные трансферты</t>
  </si>
  <si>
    <t>ИТОГО ДОХОДОВ</t>
  </si>
  <si>
    <t>Сведения</t>
  </si>
  <si>
    <t>00011600000000000000</t>
  </si>
  <si>
    <t>00011690000000000140</t>
  </si>
  <si>
    <t>00011690050130000140</t>
  </si>
  <si>
    <t>00020000000000000000</t>
  </si>
  <si>
    <t>00020200000000000000</t>
  </si>
  <si>
    <t>о внесенных в течение отчетного года изменениях в решение Совета депутатов городского поселения Кандалакша Кандалакшского района от 21.12.2018 № 512 "О бюджете городского поселения Кандалакша Кандалакшского района на 2019 год и на плановый период 2020-2021 годов" по видам доходов</t>
  </si>
  <si>
    <t>Утверждено РСД от 21.12.2018                  № 512</t>
  </si>
  <si>
    <t xml:space="preserve">      НАЛОГОВЫЕ И НЕНАЛОГОВЫЕ ДОХОДЫ</t>
  </si>
  <si>
    <t xml:space="preserve">        НАЛОГИ НА ПРИБЫЛЬ, ДОХОДЫ</t>
  </si>
  <si>
    <t xml:space="preserve">        НАЛОГИ НА ТОВАРЫ (РАБОТЫ, УСЛУГИ), РЕАЛИЗУЕМЫЕ НА ТЕРРИТОРИИ РОССИЙСКОЙ ФЕДЕРАЦИИ</t>
  </si>
  <si>
    <t>00010300000000000000</t>
  </si>
  <si>
    <t xml:space="preserve">        НАЛОГИ НА СОВОКУПНЫЙ ДОХОД</t>
  </si>
  <si>
    <t xml:space="preserve">          Налог, взимаемый в связи с применением упрощенной системы налогообложения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</si>
  <si>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</si>
  <si>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</si>
  <si>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</si>
  <si>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      Земельный налог с организаций, обладающих земельным участком, расположенным в границах городских поселений</t>
  </si>
  <si>
    <t xml:space="preserve">              Земельный налог с физических лиц, обладающих земельным участком, расположенным в границах городских поселений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</si>
  <si>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</si>
  <si>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</si>
  <si>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</si>
  <si>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</si>
  <si>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     Доходы от сдачи в аренду имущества, составляющего казну городских поселений (за исключением земельных участков)</t>
  </si>
  <si>
    <t xml:space="preserve">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</si>
  <si>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</si>
  <si>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 ОТ ОКАЗАНИЯ ПЛАТНЫХ УСЛУГ (РАБОТ) И КОМПЕНСАЦИИ ЗАТРАТ ГОСУДАРСТВА</t>
  </si>
  <si>
    <t xml:space="preserve">              Доходы, поступающие в порядке возмещения расходов, понесенных в связи с эксплуатацией имущества городских поселений</t>
  </si>
  <si>
    <t xml:space="preserve">        ДОХОДЫ ОТ ПРОДАЖИ МАТЕРИАЛЬНЫХ И НЕМАТЕРИАЛЬНЫХ АКТИВОВ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</si>
  <si>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</si>
  <si>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</si>
  <si>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Доходы от продажи земельных участков, находящихся в государственной и муниципальной собственности</t>
  </si>
  <si>
    <t xml:space="preserve">  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</si>
  <si>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ШТРАФЫ, САНКЦИИ, ВОЗМЕЩЕНИЕ УЩЕРБА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</si>
  <si>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</si>
  <si>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</si>
  <si>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 xml:space="preserve">          Прочие поступления от денежных взысканий (штрафов) и иных сумм в возмещение ущерба</t>
  </si>
  <si>
    <t xml:space="preserve">      БЕЗВОЗМЕЗДНЫЕ ПОСТУПЛЕНИЯ</t>
  </si>
  <si>
    <t xml:space="preserve">          Дотации бюджетам бюджетной системы Российской Федерации</t>
  </si>
  <si>
    <t>00020210000000000150</t>
  </si>
  <si>
    <t xml:space="preserve">            Дотации на выравнивание бюджетной обеспеченности</t>
  </si>
  <si>
    <t>00020215001000000150</t>
  </si>
  <si>
    <t xml:space="preserve">            Дотации бюджетам на поддержку мер по обеспечению сбалансированности бюджетов</t>
  </si>
  <si>
    <t>00020215002000000150</t>
  </si>
  <si>
    <t>00020220000000000150</t>
  </si>
  <si>
    <t>00020220041000000150</t>
  </si>
  <si>
    <t xml:space="preserve">            Субсидия бюджетам на поддержку отрасли культуры</t>
  </si>
  <si>
    <t>00020225519000000150</t>
  </si>
  <si>
    <t>00020225555000000150</t>
  </si>
  <si>
    <t xml:space="preserve">            Прочие субсидии</t>
  </si>
  <si>
    <t>00020229999000000150</t>
  </si>
  <si>
    <t xml:space="preserve">              Прочие субсидии бюджетам городских поселений</t>
  </si>
  <si>
    <t>00020249999000000150</t>
  </si>
  <si>
    <t xml:space="preserve">        ПРОЧИЕ БЕЗВОЗМЕЗДНЫЕ ПОСТУПЛЕНИЯ</t>
  </si>
  <si>
    <t>00020700000000000000</t>
  </si>
  <si>
    <t>Утверждено РСД от 26.02.2019                      № 535</t>
  </si>
  <si>
    <t xml:space="preserve">          Налог на доходы физических лиц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</si>
  <si>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</si>
  <si>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</si>
  <si>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</si>
  <si>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</si>
  <si>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Акцизы по подакцизным товарам (продукции), производимым на территории Российской Федерации</t>
  </si>
  <si>
    <t>00010302000010000110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</si>
  <si>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</si>
  <si>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</si>
  <si>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</si>
  <si>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</si>
  <si>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</si>
  <si>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</si>
  <si>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Налог, взимаемый с налогоплательщиков, выбравших в качестве объекта налогообложения доходы</t>
  </si>
  <si>
    <t xml:space="preserve">              Налог, взимаемый с налогоплательщиков, выбравших в качестве объекта налогообложения доходы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</si>
  <si>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</si>
  <si>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</si>
  <si>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</si>
  <si>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</si>
  <si>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 xml:space="preserve">            Земельный налог с организаций</t>
  </si>
  <si>
    <t>00010606030000000110</t>
  </si>
  <si>
    <t>00010606033130000110</t>
  </si>
  <si>
    <t xml:space="preserve">            Земельный налог с физических лиц</t>
  </si>
  <si>
    <t>00010606043130000110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</si>
  <si>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</si>
  <si>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</si>
  <si>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00011105013130000120</t>
  </si>
  <si>
    <t xml:space="preserve">    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</si>
  <si>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</si>
  <si>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00011105025130000120</t>
  </si>
  <si>
    <t xml:space="preserve">            Доходы от сдачи в аренду имущества, составляющего государственную (муниципальную) казну (за исключением земельных участков)</t>
  </si>
  <si>
    <t>00011105075130000120</t>
  </si>
  <si>
    <t>00011109000000000120</t>
  </si>
  <si>
    <t xml:space="preserve">    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</si>
  <si>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</si>
  <si>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00011109045130000120</t>
  </si>
  <si>
    <t xml:space="preserve">          Доходы от компенсации затрат государства</t>
  </si>
  <si>
    <t xml:space="preserve">            Доходы, поступающие в порядке возмещения расходов, понесенных в связи с эксплуатацией имущества</t>
  </si>
  <si>
    <t>00011302060000000130</t>
  </si>
  <si>
    <t>00011302065130000130</t>
  </si>
  <si>
    <t xml:space="preserve">          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</si>
  <si>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</si>
  <si>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00011402053130000410</t>
  </si>
  <si>
    <t>00011406000000000430</t>
  </si>
  <si>
    <t xml:space="preserve">            Доходы от продажи земельных участков, государственная собственность на которые не разграничена</t>
  </si>
  <si>
    <t>00011406010000000430</t>
  </si>
  <si>
    <t>00011406013130000430</t>
  </si>
  <si>
    <t xml:space="preserve">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</si>
  <si>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</si>
  <si>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</t>
  </si>
  <si>
    <t>00011690050136000140</t>
  </si>
  <si>
    <t xml:space="preserve">              Дотации бюджетам городских поселений на выравнивание бюджетной обеспеченности</t>
  </si>
  <si>
    <t>00020215001130000150</t>
  </si>
  <si>
    <t xml:space="preserve">              Дотации бюджетам городских поселений на поддержку мер по обеспечению сбалансированности бюджетов</t>
  </si>
  <si>
    <t>00020215002130000150</t>
  </si>
  <si>
    <t xml:space="preserve">          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</si>
  <si>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</si>
  <si>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00020220041130000150</t>
  </si>
  <si>
    <t xml:space="preserve">              Субсидия бюджетам городских поселений на поддержку отрасли культуры</t>
  </si>
  <si>
    <t>00020225519130000150</t>
  </si>
  <si>
    <t>00020225555130000150</t>
  </si>
  <si>
    <t>00020229999130000150</t>
  </si>
  <si>
    <t>00020230000000000150</t>
  </si>
  <si>
    <t>00020240000000000150</t>
  </si>
  <si>
    <t xml:space="preserve">            Прочие межбюджетные трансферты, передаваемые бюджетам</t>
  </si>
  <si>
    <t xml:space="preserve">              Прочие межбюджетные трансферты, передаваемые бюджетам городских поселений</t>
  </si>
  <si>
    <t>00020249999130000150</t>
  </si>
  <si>
    <t>00020230024000000150</t>
  </si>
  <si>
    <t>00020705000130000150</t>
  </si>
  <si>
    <t xml:space="preserve">            Субвенции местным бюджетам на выполнение передаваемых полномочий субъектов Российской Федерации</t>
  </si>
  <si>
    <t xml:space="preserve">          Прочие безвозмездные поступления в бюджеты городских поселений</t>
  </si>
  <si>
    <t>Утверждено РСД от 29.01.2019                      № 521</t>
  </si>
  <si>
    <t>00010302231010000110</t>
  </si>
  <si>
    <t>00010302241010000110</t>
  </si>
  <si>
    <t>00010302251010000110</t>
  </si>
  <si>
    <t>00011302995130000130</t>
  </si>
  <si>
    <t>00020220302130000150</t>
  </si>
  <si>
    <t>00020400000000000000</t>
  </si>
  <si>
    <t>00020405000130000150</t>
  </si>
  <si>
    <t>00020405099139000150</t>
  </si>
  <si>
    <t>00020705030139000150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</si>
  <si>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</si>
  <si>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</si>
  <si>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</si>
  <si>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Прочие доходы от компенсации затрат государства</t>
  </si>
  <si>
    <t xml:space="preserve">              Прочие доходы от компенсации затрат бюджетов городских поселений</t>
  </si>
  <si>
    <t xml:space="preserve">        БЕЗВОЗМЕЗДНЫЕ ПОСТУПЛЕНИЯ ОТ НЕГОСУДАРСТВЕННЫХ ОРГАНИЗАЦИЙ</t>
  </si>
  <si>
    <t xml:space="preserve">          Безвозмездные поступления от негосударственных организаций в бюджеты городских поселений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</si>
  <si>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</si>
  <si>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</si>
  <si>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</si>
  <si>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</si>
  <si>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00010501050010000110</t>
  </si>
  <si>
    <t xml:space="preserve">        ГОСУДАРСТВЕННАЯ ПОШЛИНА</t>
  </si>
  <si>
    <t>00010800000000000000</t>
  </si>
  <si>
    <t xml:space="preserve">          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</si>
  <si>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</si>
  <si>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          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</si>
  <si>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</si>
  <si>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 xml:space="preserve">         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</si>
  <si>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</si>
  <si>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 xml:space="preserve">     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</si>
  <si>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</si>
  <si>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 xml:space="preserve">          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</si>
  <si>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</si>
  <si>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 xml:space="preserve">          Платежи от государственных и муниципальных унитарных предприятий</t>
  </si>
  <si>
    <t>00011107000000000120</t>
  </si>
  <si>
    <t xml:space="preserve">    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</si>
  <si>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</si>
  <si>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 xml:space="preserve">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</si>
  <si>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</si>
  <si>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 xml:space="preserve">          Доходы от продажи квартир</t>
  </si>
  <si>
    <t>00011401000000000410</t>
  </si>
  <si>
    <t xml:space="preserve">            Доходы от продажи квартир, находящихся в собственности городских поселений</t>
  </si>
  <si>
    <t>00011401050130000410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</si>
  <si>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</si>
  <si>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</si>
  <si>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  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</si>
  <si>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</si>
  <si>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 xml:space="preserve">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</si>
  <si>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00011633050136000140</t>
  </si>
  <si>
    <t xml:space="preserve">        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</si>
  <si>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</si>
  <si>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 xml:space="preserve">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</si>
  <si>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</si>
  <si>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00011690050132000140</t>
  </si>
  <si>
    <t xml:space="preserve">              Прочие поступления от денежных взысканий (штрафов) и иных сумм в возмещение ущерба, зачисляемые в бюджеты городских поселений (пени за несвоевременное перечисление арендной платы за муниципальное имущество (за исключением земельных участков)</t>
  </si>
  <si>
    <t>00011690050132100140</t>
  </si>
  <si>
    <t xml:space="preserve">            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</si>
  <si>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</si>
  <si>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 xml:space="preserve">              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</si>
  <si>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</si>
  <si>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 xml:space="preserve">    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</si>
  <si>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</si>
  <si>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 xml:space="preserve">        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</si>
  <si>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</si>
  <si>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 xml:space="preserve">    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</si>
  <si>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</si>
  <si>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 xml:space="preserve">        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</si>
  <si>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      Субсидии бюджетам на реализацию программ формирования современной городской среды</t>
  </si>
  <si>
    <t xml:space="preserve">              Субсидии бюджетам городских поселений на реализацию программ формирования современной городской среды</t>
  </si>
  <si>
    <t xml:space="preserve">              Прочие субсидии бюджетам городских поселений по поддержке местных инициатив</t>
  </si>
  <si>
    <t>00020229999139000150</t>
  </si>
  <si>
    <t xml:space="preserve">              Субвенции бюджетам городских поселений на выполнение передаваемых полномочий субъектов Российской Федерации</t>
  </si>
  <si>
    <t>00020230024130000150</t>
  </si>
  <si>
    <t xml:space="preserve">            Межбюджетные трансферты, передаваемые бюджетам на создание виртуальных концертных залов</t>
  </si>
  <si>
    <t>00020245453000000150</t>
  </si>
  <si>
    <t xml:space="preserve">              Межбюджетные трансферты, передаваемые бюджетам городских поселений на создание виртуальных концертных залов</t>
  </si>
  <si>
    <t>00020245453130000150</t>
  </si>
  <si>
    <t xml:space="preserve">            Прочие безвозмездные поступления от негосударственных организаций в бюджеты городских поселений (на реализацию проектов по поддержке местных инициатив)</t>
  </si>
  <si>
    <t xml:space="preserve">            Прочие безвозмездные поступления в бюджеты городских поселений (на реализацию проектов по поддержке местных инициатив)</t>
  </si>
  <si>
    <t>Утверждено РСД от 26.03.2019                      № 540</t>
  </si>
  <si>
    <t>Утверждено РСД от 29.04.2019                      № 549</t>
  </si>
  <si>
    <t>Утверждено РСД от 29.05.2019                      № 558</t>
  </si>
  <si>
    <t>Утверждено РСД от 25.06.2019                      № 570</t>
  </si>
  <si>
    <t>Утверждено РСД от 30.07.2019                      № 577</t>
  </si>
  <si>
    <t>Утверждено РСД от 27.08.2019                      № 592</t>
  </si>
  <si>
    <t>Утверждено РСД от 24.09.2019                      № 600</t>
  </si>
  <si>
    <t>Утверждено РСД от 29.10.2019                      № 614</t>
  </si>
  <si>
    <t>Утверждено РСД от 26.11.2019                      № 622</t>
  </si>
  <si>
    <t>Утверждено РСД от 19.12.2019                      № 635</t>
  </si>
  <si>
    <t xml:space="preserve">            Минимальный налог, зачисляемый в бюджеты субъектов Российской Федерации (за налоговые периоды, истекшие до 1 января 2016 года)</t>
  </si>
  <si>
    <t xml:space="preserve">              Прочие поступления от денежных взысканий (штрафов) и иных сумм в возмещение ущерба, зачисляемые в бюджеты городских поселений (пени за несвоевременное перечисление арендной платы за земельные участки)</t>
  </si>
  <si>
    <t xml:space="preserve">          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</si>
  <si>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          Прочие субвенции</t>
  </si>
  <si>
    <t>00020239999000000150</t>
  </si>
  <si>
    <t xml:space="preserve">                  Прочие субвенции бюджетам городских поселений</t>
  </si>
  <si>
    <t>00020239999130000150</t>
  </si>
  <si>
    <t xml:space="preserve">            Субсидии бюджетам на оснащение объектов спортивной инфраструктуры спортивно-технологическим оборудованием</t>
  </si>
  <si>
    <t>00020225228000000150</t>
  </si>
  <si>
    <t xml:space="preserve">                  Субсидии бюджетам городских поселений на оснащение объектов спортивной инфраструктуры спортивно-технологическим оборудованием</t>
  </si>
  <si>
    <t>00020225228130000150</t>
  </si>
  <si>
    <t>Утверждено РСД от 08.07.2019                      № 574</t>
  </si>
  <si>
    <t>Утверждено РСД от 01.08.2019                      № 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</si>
</sst>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 ;[Red]\-#,##0.00\ 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10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CC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6" fillId="2" borderId="0" applyNumberFormat="0" applyBorder="0" applyAlignment="0" applyProtection="0"/>
    <xf numFmtId="0" fontId="22" fillId="25" borderId="0" applyNumberFormat="0" applyBorder="0" applyAlignment="0" applyProtection="0"/>
    <xf numFmtId="0" fontId="6" fillId="3" borderId="0" applyNumberFormat="0" applyBorder="0" applyAlignment="0" applyProtection="0"/>
    <xf numFmtId="0" fontId="22" fillId="26" borderId="0" applyNumberFormat="0" applyBorder="0" applyAlignment="0" applyProtection="0"/>
    <xf numFmtId="0" fontId="6" fillId="4" borderId="0" applyNumberFormat="0" applyBorder="0" applyAlignment="0" applyProtection="0"/>
    <xf numFmtId="0" fontId="22" fillId="27" borderId="0" applyNumberFormat="0" applyBorder="0" applyAlignment="0" applyProtection="0"/>
    <xf numFmtId="0" fontId="6" fillId="5" borderId="0" applyNumberFormat="0" applyBorder="0" applyAlignment="0" applyProtection="0"/>
    <xf numFmtId="0" fontId="22" fillId="28" borderId="0" applyNumberFormat="0" applyBorder="0" applyAlignment="0" applyProtection="0"/>
    <xf numFmtId="0" fontId="6" fillId="6" borderId="0" applyNumberFormat="0" applyBorder="0" applyAlignment="0" applyProtection="0"/>
    <xf numFmtId="0" fontId="22" fillId="29" borderId="0" applyNumberFormat="0" applyBorder="0" applyAlignment="0" applyProtection="0"/>
    <xf numFmtId="0" fontId="6" fillId="7" borderId="0" applyNumberFormat="0" applyBorder="0" applyAlignment="0" applyProtection="0"/>
    <xf numFmtId="0" fontId="22" fillId="30" borderId="0" applyNumberFormat="0" applyBorder="0" applyAlignment="0" applyProtection="0"/>
    <xf numFmtId="0" fontId="6" fillId="8" borderId="0" applyNumberFormat="0" applyBorder="0" applyAlignment="0" applyProtection="0"/>
    <xf numFmtId="0" fontId="22" fillId="31" borderId="0" applyNumberFormat="0" applyBorder="0" applyAlignment="0" applyProtection="0"/>
    <xf numFmtId="0" fontId="6" fillId="9" borderId="0" applyNumberFormat="0" applyBorder="0" applyAlignment="0" applyProtection="0"/>
    <xf numFmtId="0" fontId="22" fillId="32" borderId="0" applyNumberFormat="0" applyBorder="0" applyAlignment="0" applyProtection="0"/>
    <xf numFmtId="0" fontId="6" fillId="10" borderId="0" applyNumberFormat="0" applyBorder="0" applyAlignment="0" applyProtection="0"/>
    <xf numFmtId="0" fontId="22" fillId="33" borderId="0" applyNumberFormat="0" applyBorder="0" applyAlignment="0" applyProtection="0"/>
    <xf numFmtId="0" fontId="6" fillId="5" borderId="0" applyNumberFormat="0" applyBorder="0" applyAlignment="0" applyProtection="0"/>
    <xf numFmtId="0" fontId="22" fillId="34" borderId="0" applyNumberFormat="0" applyBorder="0" applyAlignment="0" applyProtection="0"/>
    <xf numFmtId="0" fontId="6" fillId="8" borderId="0" applyNumberFormat="0" applyBorder="0" applyAlignment="0" applyProtection="0"/>
    <xf numFmtId="0" fontId="22" fillId="35" borderId="0" applyNumberFormat="0" applyBorder="0" applyAlignment="0" applyProtection="0"/>
    <xf numFmtId="0" fontId="6" fillId="11" borderId="0" applyNumberFormat="0" applyBorder="0" applyAlignment="0" applyProtection="0"/>
    <xf numFmtId="0" fontId="22" fillId="36" borderId="0" applyNumberFormat="0" applyBorder="0" applyAlignment="0" applyProtection="0"/>
    <xf numFmtId="0" fontId="7" fillId="12" borderId="0" applyNumberFormat="0" applyBorder="0" applyAlignment="0" applyProtection="0"/>
    <xf numFmtId="0" fontId="23" fillId="37" borderId="0" applyNumberFormat="0" applyBorder="0" applyAlignment="0" applyProtection="0"/>
    <xf numFmtId="0" fontId="7" fillId="9" borderId="0" applyNumberFormat="0" applyBorder="0" applyAlignment="0" applyProtection="0"/>
    <xf numFmtId="0" fontId="23" fillId="38" borderId="0" applyNumberFormat="0" applyBorder="0" applyAlignment="0" applyProtection="0"/>
    <xf numFmtId="0" fontId="7" fillId="10" borderId="0" applyNumberFormat="0" applyBorder="0" applyAlignment="0" applyProtection="0"/>
    <xf numFmtId="0" fontId="23" fillId="39" borderId="0" applyNumberFormat="0" applyBorder="0" applyAlignment="0" applyProtection="0"/>
    <xf numFmtId="0" fontId="7" fillId="13" borderId="0" applyNumberFormat="0" applyBorder="0" applyAlignment="0" applyProtection="0"/>
    <xf numFmtId="0" fontId="23" fillId="40" borderId="0" applyNumberFormat="0" applyBorder="0" applyAlignment="0" applyProtection="0"/>
    <xf numFmtId="0" fontId="7" fillId="14" borderId="0" applyNumberFormat="0" applyBorder="0" applyAlignment="0" applyProtection="0"/>
    <xf numFmtId="0" fontId="23" fillId="41" borderId="0" applyNumberFormat="0" applyBorder="0" applyAlignment="0" applyProtection="0"/>
    <xf numFmtId="0" fontId="7" fillId="15" borderId="0" applyNumberFormat="0" applyBorder="0" applyAlignment="0" applyProtection="0"/>
    <xf numFmtId="0" fontId="23" fillId="42" borderId="0" applyNumberFormat="0" applyBorder="0" applyAlignment="0" applyProtection="0"/>
    <xf numFmtId="0" fontId="7" fillId="16" borderId="0" applyNumberFormat="0" applyBorder="0" applyAlignment="0" applyProtection="0"/>
    <xf numFmtId="0" fontId="23" fillId="43" borderId="0" applyNumberFormat="0" applyBorder="0" applyAlignment="0" applyProtection="0"/>
    <xf numFmtId="0" fontId="7" fillId="17" borderId="0" applyNumberFormat="0" applyBorder="0" applyAlignment="0" applyProtection="0"/>
    <xf numFmtId="0" fontId="23" fillId="44" borderId="0" applyNumberFormat="0" applyBorder="0" applyAlignment="0" applyProtection="0"/>
    <xf numFmtId="0" fontId="7" fillId="18" borderId="0" applyNumberFormat="0" applyBorder="0" applyAlignment="0" applyProtection="0"/>
    <xf numFmtId="0" fontId="23" fillId="45" borderId="0" applyNumberFormat="0" applyBorder="0" applyAlignment="0" applyProtection="0"/>
    <xf numFmtId="0" fontId="7" fillId="13" borderId="0" applyNumberFormat="0" applyBorder="0" applyAlignment="0" applyProtection="0"/>
    <xf numFmtId="0" fontId="23" fillId="46" borderId="0" applyNumberFormat="0" applyBorder="0" applyAlignment="0" applyProtection="0"/>
    <xf numFmtId="0" fontId="7" fillId="14" borderId="0" applyNumberFormat="0" applyBorder="0" applyAlignment="0" applyProtection="0"/>
    <xf numFmtId="0" fontId="23" fillId="47" borderId="0" applyNumberFormat="0" applyBorder="0" applyAlignment="0" applyProtection="0"/>
    <xf numFmtId="0" fontId="7" fillId="19" borderId="0" applyNumberFormat="0" applyBorder="0" applyAlignment="0" applyProtection="0"/>
    <xf numFmtId="0" fontId="23" fillId="48" borderId="0" applyNumberFormat="0" applyBorder="0" applyAlignment="0" applyProtection="0"/>
    <xf numFmtId="0" fontId="8" fillId="7" borderId="1" applyNumberFormat="0" applyAlignment="0" applyProtection="0"/>
    <xf numFmtId="0" fontId="24" fillId="49" borderId="12" applyNumberFormat="0" applyAlignment="0" applyProtection="0"/>
    <xf numFmtId="0" fontId="9" fillId="20" borderId="2" applyNumberFormat="0" applyAlignment="0" applyProtection="0"/>
    <xf numFmtId="0" fontId="25" fillId="50" borderId="13" applyNumberFormat="0" applyAlignment="0" applyProtection="0"/>
    <xf numFmtId="0" fontId="10" fillId="20" borderId="1" applyNumberFormat="0" applyAlignment="0" applyProtection="0"/>
    <xf numFmtId="0" fontId="26" fillId="50" borderId="12" applyNumberFormat="0" applyAlignment="0" applyProtection="0"/>
    <xf numFmtId="0" fontId="11" fillId="0" borderId="3" applyNumberFormat="0" applyFill="0" applyAlignment="0" applyProtection="0"/>
    <xf numFmtId="0" fontId="27" fillId="0" borderId="14" applyNumberFormat="0" applyFill="0" applyAlignment="0" applyProtection="0"/>
    <xf numFmtId="0" fontId="12" fillId="0" borderId="4" applyNumberFormat="0" applyFill="0" applyAlignment="0" applyProtection="0"/>
    <xf numFmtId="0" fontId="28" fillId="0" borderId="15" applyNumberFormat="0" applyFill="0" applyAlignment="0" applyProtection="0"/>
    <xf numFmtId="0" fontId="13" fillId="0" borderId="5" applyNumberFormat="0" applyFill="0" applyAlignment="0" applyProtection="0"/>
    <xf numFmtId="0" fontId="29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0" fillId="0" borderId="17" applyNumberFormat="0" applyFill="0" applyAlignment="0" applyProtection="0"/>
    <xf numFmtId="0" fontId="15" fillId="21" borderId="7" applyNumberFormat="0" applyAlignment="0" applyProtection="0"/>
    <xf numFmtId="0" fontId="31" fillId="51" borderId="18" applyNumberFormat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3" fillId="52" borderId="0" applyNumberFormat="0" applyBorder="0" applyAlignment="0" applyProtection="0"/>
    <xf numFmtId="0" fontId="4" fillId="23" borderId="0"/>
    <xf numFmtId="0" fontId="18" fillId="3" borderId="0" applyNumberFormat="0" applyBorder="0" applyAlignment="0" applyProtection="0"/>
    <xf numFmtId="0" fontId="34" fillId="53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22" fillId="54" borderId="19" applyNumberFormat="0" applyFont="0" applyAlignment="0" applyProtection="0"/>
    <xf numFmtId="0" fontId="20" fillId="0" borderId="9" applyNumberFormat="0" applyFill="0" applyAlignment="0" applyProtection="0"/>
    <xf numFmtId="0" fontId="36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38" fillId="55" borderId="0" applyNumberFormat="0" applyBorder="0" applyAlignment="0" applyProtection="0"/>
    <xf numFmtId="0" fontId="39" fillId="0" borderId="21">
      <alignment vertical="top" wrapText="1"/>
    </xf>
    <xf numFmtId="49" fontId="40" fillId="0" borderId="21">
      <alignment horizontal="center" vertical="top" shrinkToFit="1"/>
    </xf>
    <xf numFmtId="4" fontId="39" fillId="56" borderId="21">
      <alignment horizontal="right" vertical="top" shrinkToFit="1"/>
    </xf>
    <xf numFmtId="0" fontId="39" fillId="0" borderId="21">
      <alignment horizontal="left"/>
    </xf>
    <xf numFmtId="4" fontId="39" fillId="54" borderId="21">
      <alignment horizontal="right" vertical="top" shrinkToFit="1"/>
    </xf>
    <xf numFmtId="10" fontId="39" fillId="56" borderId="21">
      <alignment horizontal="right" vertical="top" shrinkToFit="1"/>
    </xf>
    <xf numFmtId="10" fontId="39" fillId="54" borderId="21">
      <alignment horizontal="right" vertical="top" shrinkToFit="1"/>
    </xf>
    <xf numFmtId="0" fontId="41" fillId="0" borderId="0"/>
    <xf numFmtId="0" fontId="40" fillId="0" borderId="0">
      <alignment wrapText="1"/>
    </xf>
    <xf numFmtId="0" fontId="40" fillId="0" borderId="0"/>
    <xf numFmtId="0" fontId="42" fillId="0" borderId="0">
      <alignment horizontal="center" wrapText="1"/>
    </xf>
    <xf numFmtId="0" fontId="42" fillId="0" borderId="0">
      <alignment horizontal="center"/>
    </xf>
    <xf numFmtId="0" fontId="40" fillId="0" borderId="0">
      <alignment horizontal="right"/>
    </xf>
    <xf numFmtId="0" fontId="40" fillId="0" borderId="21">
      <alignment horizontal="center" vertical="center" wrapText="1"/>
    </xf>
    <xf numFmtId="0" fontId="40" fillId="0" borderId="0">
      <alignment horizontal="left" wrapText="1"/>
    </xf>
    <xf numFmtId="0" fontId="43" fillId="0" borderId="0"/>
    <xf numFmtId="0" fontId="43" fillId="0" borderId="0"/>
    <xf numFmtId="0" fontId="40" fillId="0" borderId="0"/>
    <xf numFmtId="0" fontId="40" fillId="0" borderId="0"/>
    <xf numFmtId="0" fontId="43" fillId="0" borderId="0"/>
    <xf numFmtId="0" fontId="40" fillId="57" borderId="0"/>
    <xf numFmtId="0" fontId="40" fillId="57" borderId="22"/>
    <xf numFmtId="0" fontId="40" fillId="57" borderId="23"/>
    <xf numFmtId="49" fontId="40" fillId="0" borderId="21">
      <alignment horizontal="left" vertical="top" wrapText="1" indent="2"/>
    </xf>
    <xf numFmtId="4" fontId="40" fillId="0" borderId="21">
      <alignment horizontal="right" vertical="top" shrinkToFit="1"/>
    </xf>
    <xf numFmtId="10" fontId="40" fillId="0" borderId="21">
      <alignment horizontal="right" vertical="top" shrinkToFit="1"/>
    </xf>
    <xf numFmtId="0" fontId="40" fillId="57" borderId="23">
      <alignment shrinkToFit="1"/>
    </xf>
    <xf numFmtId="0" fontId="40" fillId="57" borderId="24"/>
    <xf numFmtId="0" fontId="40" fillId="57" borderId="23">
      <alignment horizontal="center"/>
    </xf>
    <xf numFmtId="0" fontId="40" fillId="57" borderId="23">
      <alignment horizontal="left"/>
    </xf>
    <xf numFmtId="0" fontId="40" fillId="57" borderId="24">
      <alignment horizontal="center"/>
    </xf>
    <xf numFmtId="0" fontId="40" fillId="57" borderId="24">
      <alignment horizontal="left"/>
    </xf>
    <xf numFmtId="0" fontId="2" fillId="0" borderId="0"/>
    <xf numFmtId="0" fontId="6" fillId="2" borderId="0" applyNumberFormat="0" applyBorder="0" applyAlignment="0" applyProtection="0"/>
    <xf numFmtId="0" fontId="1" fillId="25" borderId="0" applyNumberFormat="0" applyBorder="0" applyAlignment="0" applyProtection="0"/>
    <xf numFmtId="0" fontId="6" fillId="3" borderId="0" applyNumberFormat="0" applyBorder="0" applyAlignment="0" applyProtection="0"/>
    <xf numFmtId="0" fontId="1" fillId="26" borderId="0" applyNumberFormat="0" applyBorder="0" applyAlignment="0" applyProtection="0"/>
    <xf numFmtId="0" fontId="6" fillId="4" borderId="0" applyNumberFormat="0" applyBorder="0" applyAlignment="0" applyProtection="0"/>
    <xf numFmtId="0" fontId="1" fillId="27" borderId="0" applyNumberFormat="0" applyBorder="0" applyAlignment="0" applyProtection="0"/>
    <xf numFmtId="0" fontId="6" fillId="5" borderId="0" applyNumberFormat="0" applyBorder="0" applyAlignment="0" applyProtection="0"/>
    <xf numFmtId="0" fontId="1" fillId="28" borderId="0" applyNumberFormat="0" applyBorder="0" applyAlignment="0" applyProtection="0"/>
    <xf numFmtId="0" fontId="6" fillId="6" borderId="0" applyNumberFormat="0" applyBorder="0" applyAlignment="0" applyProtection="0"/>
    <xf numFmtId="0" fontId="1" fillId="29" borderId="0" applyNumberFormat="0" applyBorder="0" applyAlignment="0" applyProtection="0"/>
    <xf numFmtId="0" fontId="6" fillId="7" borderId="0" applyNumberFormat="0" applyBorder="0" applyAlignment="0" applyProtection="0"/>
    <xf numFmtId="0" fontId="1" fillId="30" borderId="0" applyNumberFormat="0" applyBorder="0" applyAlignment="0" applyProtection="0"/>
    <xf numFmtId="0" fontId="6" fillId="8" borderId="0" applyNumberFormat="0" applyBorder="0" applyAlignment="0" applyProtection="0"/>
    <xf numFmtId="0" fontId="1" fillId="31" borderId="0" applyNumberFormat="0" applyBorder="0" applyAlignment="0" applyProtection="0"/>
    <xf numFmtId="0" fontId="6" fillId="9" borderId="0" applyNumberFormat="0" applyBorder="0" applyAlignment="0" applyProtection="0"/>
    <xf numFmtId="0" fontId="1" fillId="32" borderId="0" applyNumberFormat="0" applyBorder="0" applyAlignment="0" applyProtection="0"/>
    <xf numFmtId="0" fontId="6" fillId="10" borderId="0" applyNumberFormat="0" applyBorder="0" applyAlignment="0" applyProtection="0"/>
    <xf numFmtId="0" fontId="1" fillId="33" borderId="0" applyNumberFormat="0" applyBorder="0" applyAlignment="0" applyProtection="0"/>
    <xf numFmtId="0" fontId="6" fillId="5" borderId="0" applyNumberFormat="0" applyBorder="0" applyAlignment="0" applyProtection="0"/>
    <xf numFmtId="0" fontId="1" fillId="34" borderId="0" applyNumberFormat="0" applyBorder="0" applyAlignment="0" applyProtection="0"/>
    <xf numFmtId="0" fontId="6" fillId="8" borderId="0" applyNumberFormat="0" applyBorder="0" applyAlignment="0" applyProtection="0"/>
    <xf numFmtId="0" fontId="1" fillId="35" borderId="0" applyNumberFormat="0" applyBorder="0" applyAlignment="0" applyProtection="0"/>
    <xf numFmtId="0" fontId="6" fillId="11" borderId="0" applyNumberFormat="0" applyBorder="0" applyAlignment="0" applyProtection="0"/>
    <xf numFmtId="0" fontId="1" fillId="36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4" borderId="8" applyNumberFormat="0" applyFont="0" applyAlignment="0" applyProtection="0"/>
    <xf numFmtId="0" fontId="1" fillId="54" borderId="19" applyNumberFormat="0" applyFont="0" applyAlignment="0" applyProtection="0"/>
    <xf numFmtId="0" fontId="20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3" fillId="0" borderId="0"/>
    <xf numFmtId="0" fontId="44" fillId="0" borderId="0">
      <alignment horizontal="left" wrapText="1"/>
    </xf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0" borderId="21">
      <alignment horizontal="center" vertical="center" wrapText="1"/>
    </xf>
    <xf numFmtId="49" fontId="44" fillId="0" borderId="21">
      <alignment horizontal="center" vertical="top" shrinkToFit="1"/>
    </xf>
    <xf numFmtId="0" fontId="44" fillId="0" borderId="21">
      <alignment horizontal="left" vertical="top" wrapText="1"/>
    </xf>
    <xf numFmtId="0" fontId="44" fillId="0" borderId="21">
      <alignment horizontal="center" vertical="top" wrapText="1"/>
    </xf>
    <xf numFmtId="4" fontId="46" fillId="56" borderId="21">
      <alignment horizontal="right" vertical="top" shrinkToFit="1"/>
    </xf>
    <xf numFmtId="10" fontId="46" fillId="56" borderId="21">
      <alignment horizontal="center" vertical="top" shrinkToFit="1"/>
    </xf>
    <xf numFmtId="49" fontId="46" fillId="0" borderId="21">
      <alignment horizontal="left" vertical="top" shrinkToFit="1"/>
    </xf>
    <xf numFmtId="4" fontId="46" fillId="58" borderId="21">
      <alignment horizontal="right" vertical="top" shrinkToFit="1"/>
    </xf>
    <xf numFmtId="10" fontId="46" fillId="58" borderId="21">
      <alignment horizontal="center" vertical="top" shrinkToFit="1"/>
    </xf>
    <xf numFmtId="0" fontId="44" fillId="0" borderId="0"/>
    <xf numFmtId="0" fontId="44" fillId="0" borderId="0"/>
    <xf numFmtId="0" fontId="44" fillId="0" borderId="0"/>
    <xf numFmtId="0" fontId="44" fillId="57" borderId="0"/>
    <xf numFmtId="0" fontId="44" fillId="57" borderId="22"/>
    <xf numFmtId="0" fontId="44" fillId="57" borderId="23"/>
    <xf numFmtId="4" fontId="44" fillId="0" borderId="21">
      <alignment horizontal="right" vertical="top" shrinkToFit="1"/>
    </xf>
    <xf numFmtId="10" fontId="44" fillId="0" borderId="21">
      <alignment horizontal="center" vertical="top" shrinkToFit="1"/>
    </xf>
    <xf numFmtId="0" fontId="44" fillId="57" borderId="24"/>
    <xf numFmtId="0" fontId="44" fillId="57" borderId="22">
      <alignment horizontal="left"/>
    </xf>
    <xf numFmtId="0" fontId="44" fillId="57" borderId="23">
      <alignment horizontal="left"/>
    </xf>
    <xf numFmtId="0" fontId="44" fillId="57" borderId="24">
      <alignment horizontal="left"/>
    </xf>
    <xf numFmtId="0" fontId="44" fillId="57" borderId="0">
      <alignment horizontal="left"/>
    </xf>
    <xf numFmtId="0" fontId="46" fillId="0" borderId="21">
      <alignment vertical="top" wrapText="1"/>
    </xf>
    <xf numFmtId="4" fontId="46" fillId="56" borderId="21">
      <alignment horizontal="right" vertical="top" shrinkToFit="1"/>
    </xf>
    <xf numFmtId="10" fontId="46" fillId="56" borderId="21">
      <alignment horizontal="right" vertical="top" shrinkToFit="1"/>
    </xf>
    <xf numFmtId="10" fontId="46" fillId="54" borderId="21">
      <alignment horizontal="right" vertical="top" shrinkToFit="1"/>
    </xf>
    <xf numFmtId="0" fontId="4" fillId="23" borderId="0"/>
    <xf numFmtId="0" fontId="44" fillId="0" borderId="21">
      <alignment horizontal="left" vertical="top" wrapText="1"/>
    </xf>
    <xf numFmtId="49" fontId="44" fillId="0" borderId="21">
      <alignment horizontal="center" vertical="top" shrinkToFit="1"/>
    </xf>
    <xf numFmtId="0" fontId="44" fillId="0" borderId="21">
      <alignment horizontal="left" vertical="top" wrapText="1"/>
    </xf>
    <xf numFmtId="1" fontId="44" fillId="0" borderId="21">
      <alignment horizontal="center" vertical="top" shrinkToFit="1"/>
    </xf>
  </cellStyleXfs>
  <cellXfs count="24">
    <xf numFmtId="0" fontId="0" fillId="0" borderId="0" xfId="0"/>
    <xf numFmtId="164" fontId="2" fillId="0" borderId="0" xfId="0" applyNumberFormat="1" applyFont="1" applyFill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right" vertical="top" wrapText="1"/>
    </xf>
    <xf numFmtId="165" fontId="47" fillId="0" borderId="1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165" fontId="47" fillId="0" borderId="0" xfId="0" applyNumberFormat="1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49" fillId="0" borderId="10" xfId="202" applyNumberFormat="1" applyFont="1" applyFill="1" applyBorder="1" applyAlignment="1">
      <alignment horizontal="right" vertical="top" wrapText="1" shrinkToFit="1"/>
    </xf>
    <xf numFmtId="4" fontId="48" fillId="0" borderId="10" xfId="71" applyNumberFormat="1" applyFont="1" applyFill="1" applyBorder="1" applyAlignment="1">
      <alignment horizontal="right" vertical="top" wrapText="1" shrinkToFit="1"/>
    </xf>
    <xf numFmtId="165" fontId="47" fillId="0" borderId="11" xfId="0" applyNumberFormat="1" applyFont="1" applyFill="1" applyBorder="1" applyAlignment="1">
      <alignment vertical="top" wrapText="1"/>
    </xf>
    <xf numFmtId="165" fontId="2" fillId="0" borderId="0" xfId="0" applyNumberFormat="1" applyFont="1" applyFill="1" applyAlignment="1">
      <alignment horizontal="center" vertical="top" wrapText="1"/>
    </xf>
    <xf numFmtId="49" fontId="50" fillId="0" borderId="25" xfId="71" applyNumberFormat="1" applyFont="1" applyFill="1" applyBorder="1" applyAlignment="1">
      <alignment vertical="top" wrapText="1" shrinkToFit="1"/>
    </xf>
    <xf numFmtId="49" fontId="50" fillId="0" borderId="26" xfId="71" applyNumberFormat="1" applyFont="1" applyFill="1" applyBorder="1" applyAlignment="1">
      <alignment vertical="top" wrapText="1" shrinkToFit="1"/>
    </xf>
    <xf numFmtId="4" fontId="51" fillId="0" borderId="10" xfId="0" applyNumberFormat="1" applyFont="1" applyFill="1" applyBorder="1" applyAlignment="1">
      <alignment horizontal="right" vertical="top" shrinkToFit="1"/>
    </xf>
    <xf numFmtId="4" fontId="52" fillId="0" borderId="10" xfId="0" applyNumberFormat="1" applyFont="1" applyFill="1" applyBorder="1" applyAlignment="1">
      <alignment horizontal="right" vertical="top" shrinkToFit="1"/>
    </xf>
    <xf numFmtId="4" fontId="46" fillId="0" borderId="21" xfId="180" applyNumberFormat="1" applyFill="1" applyProtection="1">
      <alignment horizontal="right" vertical="top" shrinkToFit="1"/>
    </xf>
    <xf numFmtId="0" fontId="44" fillId="0" borderId="21" xfId="203" applyNumberFormat="1" applyAlignment="1" applyProtection="1">
      <alignment horizontal="left" vertical="top" wrapText="1"/>
    </xf>
    <xf numFmtId="49" fontId="44" fillId="0" borderId="21" xfId="204" applyNumberFormat="1" applyProtection="1">
      <alignment horizontal="center" vertical="top" shrinkToFit="1"/>
    </xf>
    <xf numFmtId="165" fontId="47" fillId="0" borderId="10" xfId="0" applyNumberFormat="1" applyFont="1" applyFill="1" applyBorder="1" applyAlignment="1">
      <alignment horizontal="center" vertical="center" wrapText="1"/>
    </xf>
    <xf numFmtId="0" fontId="53" fillId="23" borderId="10" xfId="0" applyFont="1" applyFill="1" applyBorder="1" applyAlignment="1">
      <alignment horizontal="left" vertical="top" wrapText="1"/>
    </xf>
    <xf numFmtId="49" fontId="53" fillId="23" borderId="10" xfId="0" applyNumberFormat="1" applyFont="1" applyFill="1" applyBorder="1" applyAlignment="1">
      <alignment horizontal="center" vertical="top" shrinkToFit="1"/>
    </xf>
    <xf numFmtId="0" fontId="53" fillId="0" borderId="10" xfId="0" applyFont="1" applyFill="1" applyBorder="1" applyAlignment="1">
      <alignment horizontal="left" vertical="top" wrapText="1"/>
    </xf>
    <xf numFmtId="49" fontId="53" fillId="0" borderId="10" xfId="0" applyNumberFormat="1" applyFont="1" applyFill="1" applyBorder="1" applyAlignment="1">
      <alignment horizontal="center" vertical="top" shrinkToFit="1"/>
    </xf>
    <xf numFmtId="165" fontId="47" fillId="0" borderId="0" xfId="0" applyNumberFormat="1" applyFont="1" applyFill="1" applyAlignment="1">
      <alignment horizontal="center" vertical="top" wrapText="1"/>
    </xf>
  </cellXfs>
  <cellStyles count="207">
    <cellStyle name="20% - Акцент1" xfId="1" builtinId="30" customBuiltin="1"/>
    <cellStyle name="20% - Акцент1 2" xfId="2"/>
    <cellStyle name="20% - Акцент1 2 2" xfId="118"/>
    <cellStyle name="20% - Акцент1 3" xfId="117"/>
    <cellStyle name="20% - Акцент2" xfId="3" builtinId="34" customBuiltin="1"/>
    <cellStyle name="20% - Акцент2 2" xfId="4"/>
    <cellStyle name="20% - Акцент2 2 2" xfId="120"/>
    <cellStyle name="20% - Акцент2 3" xfId="119"/>
    <cellStyle name="20% - Акцент3" xfId="5" builtinId="38" customBuiltin="1"/>
    <cellStyle name="20% - Акцент3 2" xfId="6"/>
    <cellStyle name="20% - Акцент3 2 2" xfId="122"/>
    <cellStyle name="20% - Акцент3 3" xfId="121"/>
    <cellStyle name="20% - Акцент4" xfId="7" builtinId="42" customBuiltin="1"/>
    <cellStyle name="20% - Акцент4 2" xfId="8"/>
    <cellStyle name="20% - Акцент4 2 2" xfId="124"/>
    <cellStyle name="20% - Акцент4 3" xfId="123"/>
    <cellStyle name="20% - Акцент5" xfId="9" builtinId="46" customBuiltin="1"/>
    <cellStyle name="20% - Акцент5 2" xfId="10"/>
    <cellStyle name="20% - Акцент5 2 2" xfId="126"/>
    <cellStyle name="20% - Акцент5 3" xfId="125"/>
    <cellStyle name="20% - Акцент6" xfId="11" builtinId="50" customBuiltin="1"/>
    <cellStyle name="20% - Акцент6 2" xfId="12"/>
    <cellStyle name="20% - Акцент6 2 2" xfId="128"/>
    <cellStyle name="20% - Акцент6 3" xfId="127"/>
    <cellStyle name="40% - Акцент1" xfId="13" builtinId="31" customBuiltin="1"/>
    <cellStyle name="40% - Акцент1 2" xfId="14"/>
    <cellStyle name="40% - Акцент1 2 2" xfId="130"/>
    <cellStyle name="40% - Акцент1 3" xfId="129"/>
    <cellStyle name="40% - Акцент2" xfId="15" builtinId="35" customBuiltin="1"/>
    <cellStyle name="40% - Акцент2 2" xfId="16"/>
    <cellStyle name="40% - Акцент2 2 2" xfId="132"/>
    <cellStyle name="40% - Акцент2 3" xfId="131"/>
    <cellStyle name="40% - Акцент3" xfId="17" builtinId="39" customBuiltin="1"/>
    <cellStyle name="40% - Акцент3 2" xfId="18"/>
    <cellStyle name="40% - Акцент3 2 2" xfId="134"/>
    <cellStyle name="40% - Акцент3 3" xfId="133"/>
    <cellStyle name="40% - Акцент4" xfId="19" builtinId="43" customBuiltin="1"/>
    <cellStyle name="40% - Акцент4 2" xfId="20"/>
    <cellStyle name="40% - Акцент4 2 2" xfId="136"/>
    <cellStyle name="40% - Акцент4 3" xfId="135"/>
    <cellStyle name="40% - Акцент5" xfId="21" builtinId="47" customBuiltin="1"/>
    <cellStyle name="40% - Акцент5 2" xfId="22"/>
    <cellStyle name="40% - Акцент5 2 2" xfId="138"/>
    <cellStyle name="40% - Акцент5 3" xfId="137"/>
    <cellStyle name="40% - Акцент6" xfId="23" builtinId="51" customBuiltin="1"/>
    <cellStyle name="40% - Акцент6 2" xfId="24"/>
    <cellStyle name="40% - Акцент6 2 2" xfId="140"/>
    <cellStyle name="40% - Акцент6 3" xfId="139"/>
    <cellStyle name="60% - Акцент1" xfId="25" builtinId="32" customBuiltin="1"/>
    <cellStyle name="60% - Акцент1 2" xfId="26"/>
    <cellStyle name="60% - Акцент1 3" xfId="141"/>
    <cellStyle name="60% - Акцент2" xfId="27" builtinId="36" customBuiltin="1"/>
    <cellStyle name="60% - Акцент2 2" xfId="28"/>
    <cellStyle name="60% - Акцент2 3" xfId="142"/>
    <cellStyle name="60% - Акцент3" xfId="29" builtinId="40" customBuiltin="1"/>
    <cellStyle name="60% - Акцент3 2" xfId="30"/>
    <cellStyle name="60% - Акцент3 3" xfId="143"/>
    <cellStyle name="60% - Акцент4" xfId="31" builtinId="44" customBuiltin="1"/>
    <cellStyle name="60% - Акцент4 2" xfId="32"/>
    <cellStyle name="60% - Акцент4 3" xfId="144"/>
    <cellStyle name="60% - Акцент5" xfId="33" builtinId="48" customBuiltin="1"/>
    <cellStyle name="60% - Акцент5 2" xfId="34"/>
    <cellStyle name="60% - Акцент5 3" xfId="145"/>
    <cellStyle name="60% - Акцент6" xfId="35" builtinId="52" customBuiltin="1"/>
    <cellStyle name="60% - Акцент6 2" xfId="36"/>
    <cellStyle name="60% - Акцент6 3" xfId="146"/>
    <cellStyle name="br" xfId="99"/>
    <cellStyle name="col" xfId="100"/>
    <cellStyle name="style0" xfId="101"/>
    <cellStyle name="style0 2" xfId="186"/>
    <cellStyle name="td" xfId="102"/>
    <cellStyle name="td 2" xfId="187"/>
    <cellStyle name="tr" xfId="103"/>
    <cellStyle name="xl21" xfId="104"/>
    <cellStyle name="xl21 2" xfId="188"/>
    <cellStyle name="xl22" xfId="92"/>
    <cellStyle name="xl22 2" xfId="172"/>
    <cellStyle name="xl23" xfId="93"/>
    <cellStyle name="xl23 2" xfId="173"/>
    <cellStyle name="xl23 3" xfId="206"/>
    <cellStyle name="xl24" xfId="94"/>
    <cellStyle name="xl24 2" xfId="174"/>
    <cellStyle name="xl25" xfId="95"/>
    <cellStyle name="xl25 2" xfId="175"/>
    <cellStyle name="xl26" xfId="96"/>
    <cellStyle name="xl26 2" xfId="189"/>
    <cellStyle name="xl27" xfId="105"/>
    <cellStyle name="xl27 2" xfId="176"/>
    <cellStyle name="xl28" xfId="97"/>
    <cellStyle name="xl28 2" xfId="190"/>
    <cellStyle name="xl29" xfId="106"/>
    <cellStyle name="xl29 2" xfId="177"/>
    <cellStyle name="xl29 20" xfId="204"/>
    <cellStyle name="xl30" xfId="107"/>
    <cellStyle name="xl30 2" xfId="179"/>
    <cellStyle name="xl31" xfId="85"/>
    <cellStyle name="xl31 2" xfId="191"/>
    <cellStyle name="xl32" xfId="108"/>
    <cellStyle name="xl32 2" xfId="192"/>
    <cellStyle name="xl33" xfId="109"/>
    <cellStyle name="xl33 2" xfId="193"/>
    <cellStyle name="xl34" xfId="110"/>
    <cellStyle name="xl34 2" xfId="182"/>
    <cellStyle name="xl35" xfId="87"/>
    <cellStyle name="xl35 2" xfId="183"/>
    <cellStyle name="xl36" xfId="88"/>
    <cellStyle name="xl36 2" xfId="184"/>
    <cellStyle name="xl37" xfId="90"/>
    <cellStyle name="xl37 2" xfId="185"/>
    <cellStyle name="xl38" xfId="111"/>
    <cellStyle name="xl38 2" xfId="194"/>
    <cellStyle name="xl39" xfId="98"/>
    <cellStyle name="xl39 2" xfId="178"/>
    <cellStyle name="xl39 20" xfId="203"/>
    <cellStyle name="xl40" xfId="84"/>
    <cellStyle name="xl40 2" xfId="180"/>
    <cellStyle name="xl41" xfId="86"/>
    <cellStyle name="xl41 2" xfId="181"/>
    <cellStyle name="xl42" xfId="89"/>
    <cellStyle name="xl42 2" xfId="195"/>
    <cellStyle name="xl43" xfId="112"/>
    <cellStyle name="xl43 2" xfId="196"/>
    <cellStyle name="xl44" xfId="113"/>
    <cellStyle name="xl44 2" xfId="197"/>
    <cellStyle name="xl44 3" xfId="205"/>
    <cellStyle name="xl45" xfId="114"/>
    <cellStyle name="xl46" xfId="115"/>
    <cellStyle name="xl55" xfId="201"/>
    <cellStyle name="xl60" xfId="198"/>
    <cellStyle name="xl63" xfId="199"/>
    <cellStyle name="xl64" xfId="200"/>
    <cellStyle name="Акцент1" xfId="37" builtinId="29" customBuiltin="1"/>
    <cellStyle name="Акцент1 2" xfId="38"/>
    <cellStyle name="Акцент1 3" xfId="147"/>
    <cellStyle name="Акцент2" xfId="39" builtinId="33" customBuiltin="1"/>
    <cellStyle name="Акцент2 2" xfId="40"/>
    <cellStyle name="Акцент2 3" xfId="148"/>
    <cellStyle name="Акцент3" xfId="41" builtinId="37" customBuiltin="1"/>
    <cellStyle name="Акцент3 2" xfId="42"/>
    <cellStyle name="Акцент3 3" xfId="149"/>
    <cellStyle name="Акцент4" xfId="43" builtinId="41" customBuiltin="1"/>
    <cellStyle name="Акцент4 2" xfId="44"/>
    <cellStyle name="Акцент4 3" xfId="150"/>
    <cellStyle name="Акцент5" xfId="45" builtinId="45" customBuiltin="1"/>
    <cellStyle name="Акцент5 2" xfId="46"/>
    <cellStyle name="Акцент5 3" xfId="151"/>
    <cellStyle name="Акцент6" xfId="47" builtinId="49" customBuiltin="1"/>
    <cellStyle name="Акцент6 2" xfId="48"/>
    <cellStyle name="Акцент6 3" xfId="152"/>
    <cellStyle name="Ввод " xfId="49" builtinId="20" customBuiltin="1"/>
    <cellStyle name="Ввод  2" xfId="50"/>
    <cellStyle name="Ввод  3" xfId="153"/>
    <cellStyle name="Вывод" xfId="51" builtinId="21" customBuiltin="1"/>
    <cellStyle name="Вывод 2" xfId="52"/>
    <cellStyle name="Вывод 3" xfId="154"/>
    <cellStyle name="Вычисление" xfId="53" builtinId="22" customBuiltin="1"/>
    <cellStyle name="Вычисление 2" xfId="54"/>
    <cellStyle name="Вычисление 3" xfId="155"/>
    <cellStyle name="Заголовок 1" xfId="55" builtinId="16" customBuiltin="1"/>
    <cellStyle name="Заголовок 1 2" xfId="56"/>
    <cellStyle name="Заголовок 1 3" xfId="156"/>
    <cellStyle name="Заголовок 2" xfId="57" builtinId="17" customBuiltin="1"/>
    <cellStyle name="Заголовок 2 2" xfId="58"/>
    <cellStyle name="Заголовок 2 3" xfId="157"/>
    <cellStyle name="Заголовок 3" xfId="59" builtinId="18" customBuiltin="1"/>
    <cellStyle name="Заголовок 3 2" xfId="60"/>
    <cellStyle name="Заголовок 3 3" xfId="158"/>
    <cellStyle name="Заголовок 4" xfId="61" builtinId="19" customBuiltin="1"/>
    <cellStyle name="Заголовок 4 2" xfId="62"/>
    <cellStyle name="Заголовок 4 3" xfId="159"/>
    <cellStyle name="Итог" xfId="63" builtinId="25" customBuiltin="1"/>
    <cellStyle name="Итог 2" xfId="64"/>
    <cellStyle name="Итог 3" xfId="160"/>
    <cellStyle name="Контрольная ячейка" xfId="65" builtinId="23" customBuiltin="1"/>
    <cellStyle name="Контрольная ячейка 2" xfId="66"/>
    <cellStyle name="Контрольная ячейка 3" xfId="161"/>
    <cellStyle name="Название" xfId="67" builtinId="15" customBuiltin="1"/>
    <cellStyle name="Название 2" xfId="68"/>
    <cellStyle name="Название 3" xfId="162"/>
    <cellStyle name="Нейтральный" xfId="69" builtinId="28" customBuiltin="1"/>
    <cellStyle name="Нейтральный 2" xfId="70"/>
    <cellStyle name="Нейтральный 3" xfId="163"/>
    <cellStyle name="Обычный" xfId="0" builtinId="0"/>
    <cellStyle name="Обычный 2" xfId="71"/>
    <cellStyle name="Обычный 3" xfId="91"/>
    <cellStyle name="Обычный 4" xfId="116"/>
    <cellStyle name="Обычный 5" xfId="171"/>
    <cellStyle name="Обычный_3 Д_1" xfId="202"/>
    <cellStyle name="Плохой" xfId="72" builtinId="27" customBuiltin="1"/>
    <cellStyle name="Плохой 2" xfId="73"/>
    <cellStyle name="Плохой 3" xfId="164"/>
    <cellStyle name="Пояснение" xfId="74" builtinId="53" customBuiltin="1"/>
    <cellStyle name="Пояснение 2" xfId="75"/>
    <cellStyle name="Пояснение 3" xfId="165"/>
    <cellStyle name="Примечание" xfId="76" builtinId="10" customBuiltin="1"/>
    <cellStyle name="Примечание 2" xfId="77"/>
    <cellStyle name="Примечание 2 2" xfId="167"/>
    <cellStyle name="Примечание 3" xfId="166"/>
    <cellStyle name="Связанная ячейка" xfId="78" builtinId="24" customBuiltin="1"/>
    <cellStyle name="Связанная ячейка 2" xfId="79"/>
    <cellStyle name="Связанная ячейка 3" xfId="168"/>
    <cellStyle name="Текст предупреждения" xfId="80" builtinId="11" customBuiltin="1"/>
    <cellStyle name="Текст предупреждения 2" xfId="81"/>
    <cellStyle name="Текст предупреждения 3" xfId="169"/>
    <cellStyle name="Хороший" xfId="82" builtinId="26" customBuiltin="1"/>
    <cellStyle name="Хороший 2" xfId="83"/>
    <cellStyle name="Хороший 3" xfId="17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AE129"/>
  <sheetViews>
    <sheetView tabSelected="1" view="pageBreakPreview" zoomScale="80" zoomScaleNormal="100" zoomScaleSheetLayoutView="80" workbookViewId="0">
      <pane xSplit="2" ySplit="8" topLeftCell="T9" activePane="bottomRight" state="frozen"/>
      <selection pane="topRight" activeCell="C1" sqref="C1"/>
      <selection pane="bottomLeft" activeCell="A9" sqref="A9"/>
      <selection pane="bottomRight" activeCell="K7" sqref="K7"/>
    </sheetView>
  </sheetViews>
  <sheetFormatPr defaultRowHeight="12.75" x14ac:dyDescent="0.2"/>
  <cols>
    <col min="1" max="1" width="61.85546875" style="4" customWidth="1"/>
    <col min="2" max="2" width="24" style="10" customWidth="1"/>
    <col min="3" max="3" width="16.140625" style="1" customWidth="1"/>
    <col min="4" max="4" width="13.28515625" style="4" customWidth="1"/>
    <col min="5" max="5" width="16.140625" style="4" customWidth="1"/>
    <col min="6" max="6" width="13.42578125" style="4" customWidth="1"/>
    <col min="7" max="7" width="16.42578125" style="4" customWidth="1"/>
    <col min="8" max="8" width="13.28515625" style="4" customWidth="1"/>
    <col min="9" max="9" width="16.5703125" style="4" customWidth="1"/>
    <col min="10" max="10" width="12.7109375" style="4" customWidth="1"/>
    <col min="11" max="11" width="16.5703125" style="4" customWidth="1"/>
    <col min="12" max="12" width="14" style="4" customWidth="1"/>
    <col min="13" max="13" width="16.5703125" style="4" customWidth="1"/>
    <col min="14" max="14" width="14" style="4" customWidth="1"/>
    <col min="15" max="15" width="16.5703125" style="4" customWidth="1"/>
    <col min="16" max="16" width="15.140625" style="4" customWidth="1"/>
    <col min="17" max="17" width="16.5703125" style="4" customWidth="1"/>
    <col min="18" max="18" width="15.140625" style="4" customWidth="1"/>
    <col min="19" max="19" width="16.5703125" style="4" customWidth="1"/>
    <col min="20" max="20" width="15.140625" style="4" customWidth="1"/>
    <col min="21" max="21" width="16.5703125" style="4" customWidth="1"/>
    <col min="22" max="22" width="15.140625" style="4" customWidth="1"/>
    <col min="23" max="23" width="16.5703125" style="4" customWidth="1"/>
    <col min="24" max="24" width="15.28515625" style="4" customWidth="1"/>
    <col min="25" max="25" width="16.5703125" style="4" customWidth="1"/>
    <col min="26" max="26" width="15" style="4" customWidth="1"/>
    <col min="27" max="27" width="16.5703125" style="4" customWidth="1"/>
    <col min="28" max="28" width="15" style="4" customWidth="1"/>
    <col min="29" max="29" width="16.5703125" style="4" customWidth="1"/>
    <col min="30" max="30" width="15.140625" style="4" customWidth="1"/>
    <col min="31" max="31" width="16.5703125" style="4" customWidth="1"/>
    <col min="32" max="16384" width="9.140625" style="4"/>
  </cols>
  <sheetData>
    <row r="4" spans="1:31" x14ac:dyDescent="0.2">
      <c r="A4" s="23" t="s">
        <v>32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x14ac:dyDescent="0.2">
      <c r="A5" s="23" t="s">
        <v>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x14ac:dyDescent="0.2">
      <c r="A6" s="23"/>
      <c r="B6" s="23"/>
      <c r="C6" s="23"/>
    </row>
    <row r="7" spans="1:31" x14ac:dyDescent="0.2">
      <c r="A7" s="9"/>
      <c r="C7" s="4"/>
      <c r="K7" s="2"/>
      <c r="AE7" s="2" t="s">
        <v>1</v>
      </c>
    </row>
    <row r="8" spans="1:31" s="5" customFormat="1" ht="38.25" x14ac:dyDescent="0.2">
      <c r="A8" s="18" t="s">
        <v>2</v>
      </c>
      <c r="B8" s="3" t="s">
        <v>0</v>
      </c>
      <c r="C8" s="6" t="s">
        <v>39</v>
      </c>
      <c r="D8" s="6" t="s">
        <v>3</v>
      </c>
      <c r="E8" s="6" t="s">
        <v>159</v>
      </c>
      <c r="F8" s="6" t="s">
        <v>3</v>
      </c>
      <c r="G8" s="6" t="s">
        <v>87</v>
      </c>
      <c r="H8" s="6" t="s">
        <v>3</v>
      </c>
      <c r="I8" s="6" t="s">
        <v>239</v>
      </c>
      <c r="J8" s="6" t="s">
        <v>3</v>
      </c>
      <c r="K8" s="6" t="s">
        <v>240</v>
      </c>
      <c r="L8" s="6" t="s">
        <v>3</v>
      </c>
      <c r="M8" s="6" t="s">
        <v>241</v>
      </c>
      <c r="N8" s="6" t="s">
        <v>3</v>
      </c>
      <c r="O8" s="6" t="s">
        <v>242</v>
      </c>
      <c r="P8" s="6" t="s">
        <v>3</v>
      </c>
      <c r="Q8" s="6" t="s">
        <v>260</v>
      </c>
      <c r="R8" s="6" t="s">
        <v>3</v>
      </c>
      <c r="S8" s="6" t="s">
        <v>243</v>
      </c>
      <c r="T8" s="6" t="s">
        <v>3</v>
      </c>
      <c r="U8" s="6" t="s">
        <v>261</v>
      </c>
      <c r="V8" s="6" t="s">
        <v>3</v>
      </c>
      <c r="W8" s="6" t="s">
        <v>244</v>
      </c>
      <c r="X8" s="6" t="s">
        <v>3</v>
      </c>
      <c r="Y8" s="6" t="s">
        <v>245</v>
      </c>
      <c r="Z8" s="6" t="s">
        <v>3</v>
      </c>
      <c r="AA8" s="6" t="s">
        <v>246</v>
      </c>
      <c r="AB8" s="6" t="s">
        <v>3</v>
      </c>
      <c r="AC8" s="6" t="s">
        <v>247</v>
      </c>
      <c r="AD8" s="6" t="s">
        <v>3</v>
      </c>
      <c r="AE8" s="6" t="s">
        <v>248</v>
      </c>
    </row>
    <row r="9" spans="1:31" x14ac:dyDescent="0.2">
      <c r="A9" s="19" t="s">
        <v>40</v>
      </c>
      <c r="B9" s="20" t="s">
        <v>4</v>
      </c>
      <c r="C9" s="13">
        <f>C10+C15+C25+C32+C40+C44+C60+C66+C77</f>
        <v>237136695.56</v>
      </c>
      <c r="D9" s="7">
        <f t="shared" ref="D9:J72" si="0">E9-C9</f>
        <v>0</v>
      </c>
      <c r="E9" s="13">
        <f>E10+E15+E25+E32+E40+E44+E60+E66+E77</f>
        <v>237136695.56</v>
      </c>
      <c r="F9" s="7">
        <f t="shared" si="0"/>
        <v>300000</v>
      </c>
      <c r="G9" s="13">
        <f>G10+G15+G25+G32+G40+G44+G60+G66+G77</f>
        <v>237436695.56</v>
      </c>
      <c r="H9" s="7">
        <f t="shared" si="0"/>
        <v>2726481.0399999917</v>
      </c>
      <c r="I9" s="13">
        <f>I10+I15+I25+I32+I40+I44+I60+I66+I77</f>
        <v>240163176.59999999</v>
      </c>
      <c r="J9" s="7">
        <f t="shared" si="0"/>
        <v>1600000</v>
      </c>
      <c r="K9" s="13">
        <f>K10+K15+K25+K32+K40+K44+K60+K66+K77</f>
        <v>241763176.59999999</v>
      </c>
      <c r="L9" s="7">
        <f t="shared" ref="L9:X65" si="1">M9-K9</f>
        <v>3472980.7400000095</v>
      </c>
      <c r="M9" s="13">
        <f>M10+M15+M25+M32+M40+M44+M60+M66+M77</f>
        <v>245236157.34</v>
      </c>
      <c r="N9" s="7">
        <f t="shared" si="1"/>
        <v>1515930.280000031</v>
      </c>
      <c r="O9" s="13">
        <f>O10+O15+O25+O32+O40+O44+O60+O66+O77</f>
        <v>246752087.62000003</v>
      </c>
      <c r="P9" s="7">
        <f t="shared" ref="P9:P40" si="2">Q9-M9</f>
        <v>1515930.280000031</v>
      </c>
      <c r="Q9" s="13">
        <f>Q10+Q15+Q25+Q32+Q40+Q44+Q60+Q66+Q77</f>
        <v>246752087.62000003</v>
      </c>
      <c r="R9" s="7">
        <f t="shared" ref="R9:R40" si="3">S9-O9</f>
        <v>1805095.5600000024</v>
      </c>
      <c r="S9" s="13">
        <f>S10+S15+S25+S32+S40+S44+S60+S66+S77</f>
        <v>248557183.18000004</v>
      </c>
      <c r="T9" s="7">
        <f t="shared" ref="T9:T40" si="4">U9-Q9</f>
        <v>8805095.5600000024</v>
      </c>
      <c r="U9" s="13">
        <f>U10+U15+U25+U32+U40+U44+U60+U66+U77</f>
        <v>255557183.18000004</v>
      </c>
      <c r="V9" s="7">
        <f t="shared" ref="V9:V40" si="5">W9-S9</f>
        <v>8282278.569999963</v>
      </c>
      <c r="W9" s="13">
        <f>W10+W15+W25+W32+W40+W44+W60+W66+W77</f>
        <v>256839461.75</v>
      </c>
      <c r="X9" s="7">
        <f t="shared" si="1"/>
        <v>0</v>
      </c>
      <c r="Y9" s="13">
        <f>Y10+Y15+Y25+Y32+Y40+Y44+Y60+Y66+Y77</f>
        <v>256839461.75</v>
      </c>
      <c r="Z9" s="7">
        <f t="shared" ref="Z9:AD35" si="6">AA9-Y9</f>
        <v>5018429.7799999714</v>
      </c>
      <c r="AA9" s="13">
        <f>AA10+AA15+AA25+AA32+AA40+AA44+AA60+AA66+AA77</f>
        <v>261857891.52999997</v>
      </c>
      <c r="AB9" s="7">
        <f t="shared" si="6"/>
        <v>3530286.8700000346</v>
      </c>
      <c r="AC9" s="13">
        <f>AC10+AC15+AC25+AC32+AC40+AC44+AC60+AC66+AC77</f>
        <v>265388178.40000001</v>
      </c>
      <c r="AD9" s="7">
        <f t="shared" si="6"/>
        <v>-18864857.610000014</v>
      </c>
      <c r="AE9" s="13">
        <f>AE10+AE15+AE25+AE32+AE40+AE44+AE60+AE66+AE77</f>
        <v>246523320.78999999</v>
      </c>
    </row>
    <row r="10" spans="1:31" x14ac:dyDescent="0.2">
      <c r="A10" s="19" t="s">
        <v>41</v>
      </c>
      <c r="B10" s="20" t="s">
        <v>5</v>
      </c>
      <c r="C10" s="15">
        <v>101105000</v>
      </c>
      <c r="D10" s="7">
        <f t="shared" si="0"/>
        <v>0</v>
      </c>
      <c r="E10" s="15">
        <v>101105000</v>
      </c>
      <c r="F10" s="7">
        <f t="shared" si="0"/>
        <v>0</v>
      </c>
      <c r="G10" s="15">
        <v>101105000</v>
      </c>
      <c r="H10" s="7">
        <f t="shared" si="0"/>
        <v>0</v>
      </c>
      <c r="I10" s="15">
        <v>101105000</v>
      </c>
      <c r="J10" s="7">
        <f t="shared" si="0"/>
        <v>0</v>
      </c>
      <c r="K10" s="15">
        <v>101105000</v>
      </c>
      <c r="L10" s="7">
        <f t="shared" si="1"/>
        <v>0</v>
      </c>
      <c r="M10" s="15">
        <v>101105000</v>
      </c>
      <c r="N10" s="7">
        <f t="shared" si="1"/>
        <v>0</v>
      </c>
      <c r="O10" s="15">
        <v>101105000</v>
      </c>
      <c r="P10" s="7">
        <f t="shared" si="2"/>
        <v>0</v>
      </c>
      <c r="Q10" s="15">
        <v>101105000</v>
      </c>
      <c r="R10" s="7">
        <f t="shared" si="3"/>
        <v>125000</v>
      </c>
      <c r="S10" s="15">
        <v>101230000</v>
      </c>
      <c r="T10" s="7">
        <f t="shared" si="4"/>
        <v>125000</v>
      </c>
      <c r="U10" s="15">
        <v>101230000</v>
      </c>
      <c r="V10" s="7">
        <f t="shared" si="5"/>
        <v>0</v>
      </c>
      <c r="W10" s="15">
        <v>101230000</v>
      </c>
      <c r="X10" s="7">
        <f t="shared" si="1"/>
        <v>0</v>
      </c>
      <c r="Y10" s="15">
        <v>101230000</v>
      </c>
      <c r="Z10" s="7">
        <f t="shared" si="6"/>
        <v>0</v>
      </c>
      <c r="AA10" s="15">
        <v>101230000</v>
      </c>
      <c r="AB10" s="7">
        <f t="shared" si="6"/>
        <v>0</v>
      </c>
      <c r="AC10" s="15">
        <v>101230000</v>
      </c>
      <c r="AD10" s="7">
        <f t="shared" si="6"/>
        <v>0</v>
      </c>
      <c r="AE10" s="15">
        <v>101230000</v>
      </c>
    </row>
    <row r="11" spans="1:31" x14ac:dyDescent="0.2">
      <c r="A11" s="19" t="s">
        <v>88</v>
      </c>
      <c r="B11" s="20" t="s">
        <v>6</v>
      </c>
      <c r="C11" s="15">
        <v>101105000</v>
      </c>
      <c r="D11" s="7">
        <f t="shared" si="0"/>
        <v>0</v>
      </c>
      <c r="E11" s="15">
        <v>101105000</v>
      </c>
      <c r="F11" s="7">
        <f t="shared" si="0"/>
        <v>0</v>
      </c>
      <c r="G11" s="15">
        <v>101105000</v>
      </c>
      <c r="H11" s="7">
        <f t="shared" si="0"/>
        <v>0</v>
      </c>
      <c r="I11" s="15">
        <v>101105000</v>
      </c>
      <c r="J11" s="7">
        <f t="shared" si="0"/>
        <v>0</v>
      </c>
      <c r="K11" s="15">
        <v>101105000</v>
      </c>
      <c r="L11" s="7">
        <f t="shared" si="1"/>
        <v>0</v>
      </c>
      <c r="M11" s="15">
        <v>101105000</v>
      </c>
      <c r="N11" s="7">
        <f t="shared" si="1"/>
        <v>0</v>
      </c>
      <c r="O11" s="15">
        <v>101105000</v>
      </c>
      <c r="P11" s="7">
        <f t="shared" si="2"/>
        <v>0</v>
      </c>
      <c r="Q11" s="15">
        <v>101105000</v>
      </c>
      <c r="R11" s="7">
        <f t="shared" si="3"/>
        <v>125000</v>
      </c>
      <c r="S11" s="15">
        <v>101230000</v>
      </c>
      <c r="T11" s="7">
        <f t="shared" si="4"/>
        <v>125000</v>
      </c>
      <c r="U11" s="15">
        <v>101230000</v>
      </c>
      <c r="V11" s="7">
        <f t="shared" si="5"/>
        <v>0</v>
      </c>
      <c r="W11" s="15">
        <v>101230000</v>
      </c>
      <c r="X11" s="7">
        <f t="shared" si="1"/>
        <v>0</v>
      </c>
      <c r="Y11" s="15">
        <v>101230000</v>
      </c>
      <c r="Z11" s="7">
        <f t="shared" si="6"/>
        <v>0</v>
      </c>
      <c r="AA11" s="15">
        <v>101230000</v>
      </c>
      <c r="AB11" s="7">
        <f t="shared" si="6"/>
        <v>0</v>
      </c>
      <c r="AC11" s="15">
        <v>101230000</v>
      </c>
      <c r="AD11" s="7">
        <f t="shared" si="6"/>
        <v>0</v>
      </c>
      <c r="AE11" s="15">
        <v>101230000</v>
      </c>
    </row>
    <row r="12" spans="1:31" ht="66.75" customHeight="1" x14ac:dyDescent="0.2">
      <c r="A12" s="19" t="s">
        <v>89</v>
      </c>
      <c r="B12" s="20" t="s">
        <v>7</v>
      </c>
      <c r="C12" s="15">
        <v>100450000</v>
      </c>
      <c r="D12" s="7">
        <f t="shared" si="0"/>
        <v>0</v>
      </c>
      <c r="E12" s="15">
        <v>100450000</v>
      </c>
      <c r="F12" s="7">
        <f t="shared" si="0"/>
        <v>0</v>
      </c>
      <c r="G12" s="15">
        <v>100450000</v>
      </c>
      <c r="H12" s="7">
        <f t="shared" si="0"/>
        <v>0</v>
      </c>
      <c r="I12" s="15">
        <v>100450000</v>
      </c>
      <c r="J12" s="7">
        <f t="shared" si="0"/>
        <v>0</v>
      </c>
      <c r="K12" s="15">
        <v>100450000</v>
      </c>
      <c r="L12" s="7">
        <f t="shared" si="1"/>
        <v>0</v>
      </c>
      <c r="M12" s="15">
        <v>100450000</v>
      </c>
      <c r="N12" s="7">
        <f t="shared" si="1"/>
        <v>0</v>
      </c>
      <c r="O12" s="15">
        <v>100450000</v>
      </c>
      <c r="P12" s="7">
        <f t="shared" si="2"/>
        <v>0</v>
      </c>
      <c r="Q12" s="15">
        <v>100450000</v>
      </c>
      <c r="R12" s="7">
        <f t="shared" si="3"/>
        <v>0</v>
      </c>
      <c r="S12" s="15">
        <v>100450000</v>
      </c>
      <c r="T12" s="7">
        <f t="shared" si="4"/>
        <v>0</v>
      </c>
      <c r="U12" s="15">
        <v>100450000</v>
      </c>
      <c r="V12" s="7">
        <f t="shared" si="5"/>
        <v>0</v>
      </c>
      <c r="W12" s="15">
        <v>100450000</v>
      </c>
      <c r="X12" s="7">
        <f t="shared" si="1"/>
        <v>0</v>
      </c>
      <c r="Y12" s="15">
        <v>100450000</v>
      </c>
      <c r="Z12" s="7">
        <f t="shared" si="6"/>
        <v>0</v>
      </c>
      <c r="AA12" s="15">
        <v>100450000</v>
      </c>
      <c r="AB12" s="7">
        <f t="shared" si="6"/>
        <v>0</v>
      </c>
      <c r="AC12" s="15">
        <v>100450000</v>
      </c>
      <c r="AD12" s="7">
        <f t="shared" si="6"/>
        <v>0</v>
      </c>
      <c r="AE12" s="15">
        <v>100450000</v>
      </c>
    </row>
    <row r="13" spans="1:31" ht="95.25" customHeight="1" x14ac:dyDescent="0.2">
      <c r="A13" s="19" t="s">
        <v>90</v>
      </c>
      <c r="B13" s="20" t="s">
        <v>91</v>
      </c>
      <c r="C13" s="15">
        <v>520000</v>
      </c>
      <c r="D13" s="7">
        <f t="shared" si="0"/>
        <v>0</v>
      </c>
      <c r="E13" s="15">
        <v>520000</v>
      </c>
      <c r="F13" s="7">
        <f t="shared" si="0"/>
        <v>0</v>
      </c>
      <c r="G13" s="15">
        <v>520000</v>
      </c>
      <c r="H13" s="7">
        <f t="shared" si="0"/>
        <v>0</v>
      </c>
      <c r="I13" s="15">
        <v>520000</v>
      </c>
      <c r="J13" s="7">
        <f t="shared" si="0"/>
        <v>0</v>
      </c>
      <c r="K13" s="15">
        <v>520000</v>
      </c>
      <c r="L13" s="7">
        <f t="shared" si="1"/>
        <v>0</v>
      </c>
      <c r="M13" s="15">
        <v>520000</v>
      </c>
      <c r="N13" s="7">
        <f t="shared" si="1"/>
        <v>0</v>
      </c>
      <c r="O13" s="15">
        <v>520000</v>
      </c>
      <c r="P13" s="7">
        <f t="shared" si="2"/>
        <v>0</v>
      </c>
      <c r="Q13" s="15">
        <v>520000</v>
      </c>
      <c r="R13" s="7">
        <f t="shared" si="3"/>
        <v>0</v>
      </c>
      <c r="S13" s="15">
        <v>520000</v>
      </c>
      <c r="T13" s="7">
        <f t="shared" si="4"/>
        <v>0</v>
      </c>
      <c r="U13" s="15">
        <v>520000</v>
      </c>
      <c r="V13" s="7">
        <f t="shared" si="5"/>
        <v>0</v>
      </c>
      <c r="W13" s="15">
        <v>520000</v>
      </c>
      <c r="X13" s="7">
        <f t="shared" si="1"/>
        <v>0</v>
      </c>
      <c r="Y13" s="15">
        <v>520000</v>
      </c>
      <c r="Z13" s="7">
        <f t="shared" si="6"/>
        <v>0</v>
      </c>
      <c r="AA13" s="15">
        <v>520000</v>
      </c>
      <c r="AB13" s="7">
        <f t="shared" si="6"/>
        <v>0</v>
      </c>
      <c r="AC13" s="15">
        <v>520000</v>
      </c>
      <c r="AD13" s="7">
        <f t="shared" si="6"/>
        <v>0</v>
      </c>
      <c r="AE13" s="15">
        <v>520000</v>
      </c>
    </row>
    <row r="14" spans="1:31" ht="42" customHeight="1" x14ac:dyDescent="0.2">
      <c r="A14" s="19" t="s">
        <v>92</v>
      </c>
      <c r="B14" s="20" t="s">
        <v>8</v>
      </c>
      <c r="C14" s="15">
        <v>135000</v>
      </c>
      <c r="D14" s="7">
        <f t="shared" si="0"/>
        <v>0</v>
      </c>
      <c r="E14" s="15">
        <v>135000</v>
      </c>
      <c r="F14" s="7">
        <f t="shared" si="0"/>
        <v>0</v>
      </c>
      <c r="G14" s="15">
        <v>135000</v>
      </c>
      <c r="H14" s="7">
        <f t="shared" si="0"/>
        <v>0</v>
      </c>
      <c r="I14" s="15">
        <v>135000</v>
      </c>
      <c r="J14" s="7">
        <f t="shared" si="0"/>
        <v>0</v>
      </c>
      <c r="K14" s="15">
        <v>135000</v>
      </c>
      <c r="L14" s="7">
        <f t="shared" si="1"/>
        <v>0</v>
      </c>
      <c r="M14" s="15">
        <v>135000</v>
      </c>
      <c r="N14" s="7">
        <f t="shared" si="1"/>
        <v>0</v>
      </c>
      <c r="O14" s="15">
        <v>135000</v>
      </c>
      <c r="P14" s="7">
        <f t="shared" si="2"/>
        <v>0</v>
      </c>
      <c r="Q14" s="15">
        <v>135000</v>
      </c>
      <c r="R14" s="7">
        <f t="shared" si="3"/>
        <v>125000</v>
      </c>
      <c r="S14" s="15">
        <v>260000</v>
      </c>
      <c r="T14" s="7">
        <f t="shared" si="4"/>
        <v>125000</v>
      </c>
      <c r="U14" s="15">
        <v>260000</v>
      </c>
      <c r="V14" s="7">
        <f t="shared" si="5"/>
        <v>0</v>
      </c>
      <c r="W14" s="15">
        <v>260000</v>
      </c>
      <c r="X14" s="7">
        <f t="shared" si="1"/>
        <v>0</v>
      </c>
      <c r="Y14" s="15">
        <v>260000</v>
      </c>
      <c r="Z14" s="7">
        <f t="shared" si="6"/>
        <v>0</v>
      </c>
      <c r="AA14" s="15">
        <v>260000</v>
      </c>
      <c r="AB14" s="7">
        <f t="shared" si="6"/>
        <v>0</v>
      </c>
      <c r="AC14" s="15">
        <v>260000</v>
      </c>
      <c r="AD14" s="7">
        <f t="shared" si="6"/>
        <v>0</v>
      </c>
      <c r="AE14" s="15">
        <v>260000</v>
      </c>
    </row>
    <row r="15" spans="1:31" ht="25.5" x14ac:dyDescent="0.2">
      <c r="A15" s="19" t="s">
        <v>42</v>
      </c>
      <c r="B15" s="20" t="s">
        <v>43</v>
      </c>
      <c r="C15" s="13">
        <f>C16</f>
        <v>11595295.560000001</v>
      </c>
      <c r="D15" s="7">
        <f t="shared" si="0"/>
        <v>0</v>
      </c>
      <c r="E15" s="13">
        <f>E16</f>
        <v>11595295.560000001</v>
      </c>
      <c r="F15" s="7">
        <f t="shared" si="0"/>
        <v>0</v>
      </c>
      <c r="G15" s="13">
        <f>G16</f>
        <v>11595295.560000001</v>
      </c>
      <c r="H15" s="7">
        <f t="shared" si="0"/>
        <v>0</v>
      </c>
      <c r="I15" s="13">
        <f>I16</f>
        <v>11595295.560000001</v>
      </c>
      <c r="J15" s="7">
        <f t="shared" si="0"/>
        <v>0</v>
      </c>
      <c r="K15" s="13">
        <f>K16</f>
        <v>11595295.560000001</v>
      </c>
      <c r="L15" s="7">
        <f t="shared" si="1"/>
        <v>0</v>
      </c>
      <c r="M15" s="13">
        <f>M16</f>
        <v>11595295.560000001</v>
      </c>
      <c r="N15" s="7">
        <f t="shared" si="1"/>
        <v>463144.16999999993</v>
      </c>
      <c r="O15" s="13">
        <f>O16</f>
        <v>12058439.73</v>
      </c>
      <c r="P15" s="7">
        <f t="shared" si="2"/>
        <v>463144.16999999993</v>
      </c>
      <c r="Q15" s="13">
        <f>Q16</f>
        <v>12058439.73</v>
      </c>
      <c r="R15" s="7">
        <f t="shared" si="3"/>
        <v>0</v>
      </c>
      <c r="S15" s="13">
        <f>S16</f>
        <v>12058439.73</v>
      </c>
      <c r="T15" s="7">
        <f t="shared" si="4"/>
        <v>0</v>
      </c>
      <c r="U15" s="13">
        <f>U16</f>
        <v>12058439.73</v>
      </c>
      <c r="V15" s="7">
        <f t="shared" si="5"/>
        <v>0</v>
      </c>
      <c r="W15" s="13">
        <f>W16</f>
        <v>12058439.73</v>
      </c>
      <c r="X15" s="7">
        <f t="shared" si="1"/>
        <v>0</v>
      </c>
      <c r="Y15" s="13">
        <f>Y16</f>
        <v>12058439.73</v>
      </c>
      <c r="Z15" s="7">
        <f t="shared" si="6"/>
        <v>0</v>
      </c>
      <c r="AA15" s="13">
        <f>AA16</f>
        <v>12058439.73</v>
      </c>
      <c r="AB15" s="7">
        <f t="shared" si="6"/>
        <v>0</v>
      </c>
      <c r="AC15" s="13">
        <f>AC16</f>
        <v>12058439.73</v>
      </c>
      <c r="AD15" s="7">
        <f t="shared" si="6"/>
        <v>0</v>
      </c>
      <c r="AE15" s="13">
        <f>AE16</f>
        <v>12058439.73</v>
      </c>
    </row>
    <row r="16" spans="1:31" ht="27.75" customHeight="1" x14ac:dyDescent="0.2">
      <c r="A16" s="19" t="s">
        <v>93</v>
      </c>
      <c r="B16" s="20" t="s">
        <v>94</v>
      </c>
      <c r="C16" s="13">
        <f>C18+C20+C22+C24</f>
        <v>11595295.560000001</v>
      </c>
      <c r="D16" s="7">
        <f t="shared" si="0"/>
        <v>0</v>
      </c>
      <c r="E16" s="13">
        <f>E18+E20+E22+E24</f>
        <v>11595295.560000001</v>
      </c>
      <c r="F16" s="7">
        <f t="shared" si="0"/>
        <v>0</v>
      </c>
      <c r="G16" s="13">
        <f>G18+G20+G22+G24</f>
        <v>11595295.560000001</v>
      </c>
      <c r="H16" s="7">
        <f t="shared" si="0"/>
        <v>0</v>
      </c>
      <c r="I16" s="13">
        <f>I18+I20+I22+I24</f>
        <v>11595295.560000001</v>
      </c>
      <c r="J16" s="7">
        <f t="shared" si="0"/>
        <v>0</v>
      </c>
      <c r="K16" s="13">
        <f>K18+K20+K22+K24</f>
        <v>11595295.560000001</v>
      </c>
      <c r="L16" s="7">
        <f t="shared" si="1"/>
        <v>0</v>
      </c>
      <c r="M16" s="13">
        <f>M18+M20+M22+M24</f>
        <v>11595295.560000001</v>
      </c>
      <c r="N16" s="7">
        <f t="shared" si="1"/>
        <v>463144.16999999993</v>
      </c>
      <c r="O16" s="13">
        <f>O18+O20+O22+O24</f>
        <v>12058439.73</v>
      </c>
      <c r="P16" s="7">
        <f t="shared" si="2"/>
        <v>463144.16999999993</v>
      </c>
      <c r="Q16" s="13">
        <f>Q18+Q20+Q22+Q24</f>
        <v>12058439.73</v>
      </c>
      <c r="R16" s="7">
        <f t="shared" si="3"/>
        <v>0</v>
      </c>
      <c r="S16" s="13">
        <f>S18+S20+S22+S24</f>
        <v>12058439.73</v>
      </c>
      <c r="T16" s="7">
        <f t="shared" si="4"/>
        <v>0</v>
      </c>
      <c r="U16" s="13">
        <f>U18+U20+U22+U24</f>
        <v>12058439.73</v>
      </c>
      <c r="V16" s="7">
        <f t="shared" si="5"/>
        <v>0</v>
      </c>
      <c r="W16" s="13">
        <f>W18+W20+W22+W24</f>
        <v>12058439.73</v>
      </c>
      <c r="X16" s="7">
        <f t="shared" si="1"/>
        <v>0</v>
      </c>
      <c r="Y16" s="13">
        <f>Y18+Y20+Y22+Y24</f>
        <v>12058439.73</v>
      </c>
      <c r="Z16" s="7">
        <f t="shared" si="6"/>
        <v>0</v>
      </c>
      <c r="AA16" s="13">
        <f>AA18+AA20+AA22+AA24</f>
        <v>12058439.73</v>
      </c>
      <c r="AB16" s="7">
        <f t="shared" si="6"/>
        <v>0</v>
      </c>
      <c r="AC16" s="13">
        <f>AC18+AC20+AC22+AC24</f>
        <v>12058439.73</v>
      </c>
      <c r="AD16" s="7">
        <f t="shared" si="6"/>
        <v>0</v>
      </c>
      <c r="AE16" s="13">
        <f>AE18+AE20+AE22+AE24</f>
        <v>12058439.73</v>
      </c>
    </row>
    <row r="17" spans="1:31" ht="66.75" customHeight="1" x14ac:dyDescent="0.2">
      <c r="A17" s="19" t="s">
        <v>95</v>
      </c>
      <c r="B17" s="20" t="s">
        <v>96</v>
      </c>
      <c r="C17" s="15">
        <v>4994078.9800000004</v>
      </c>
      <c r="D17" s="7">
        <f t="shared" si="0"/>
        <v>0</v>
      </c>
      <c r="E17" s="15">
        <v>4994078.9800000004</v>
      </c>
      <c r="F17" s="7">
        <f t="shared" si="0"/>
        <v>0</v>
      </c>
      <c r="G17" s="15">
        <v>4994078.9800000004</v>
      </c>
      <c r="H17" s="7">
        <f t="shared" si="0"/>
        <v>0</v>
      </c>
      <c r="I17" s="15">
        <v>4994078.9800000004</v>
      </c>
      <c r="J17" s="7">
        <f t="shared" si="0"/>
        <v>0</v>
      </c>
      <c r="K17" s="15">
        <v>4994078.9800000004</v>
      </c>
      <c r="L17" s="7">
        <f t="shared" si="1"/>
        <v>0</v>
      </c>
      <c r="M17" s="15">
        <v>4994078.9800000004</v>
      </c>
      <c r="N17" s="7">
        <f t="shared" si="1"/>
        <v>513674.54999999981</v>
      </c>
      <c r="O17" s="15">
        <v>5507753.5300000003</v>
      </c>
      <c r="P17" s="7">
        <f t="shared" si="2"/>
        <v>513674.54999999981</v>
      </c>
      <c r="Q17" s="15">
        <v>5507753.5300000003</v>
      </c>
      <c r="R17" s="7">
        <f t="shared" si="3"/>
        <v>0</v>
      </c>
      <c r="S17" s="15">
        <v>5507753.5300000003</v>
      </c>
      <c r="T17" s="7">
        <f t="shared" si="4"/>
        <v>0</v>
      </c>
      <c r="U17" s="15">
        <v>5507753.5300000003</v>
      </c>
      <c r="V17" s="7">
        <f t="shared" si="5"/>
        <v>0</v>
      </c>
      <c r="W17" s="15">
        <v>5507753.5300000003</v>
      </c>
      <c r="X17" s="7">
        <f t="shared" si="1"/>
        <v>0</v>
      </c>
      <c r="Y17" s="15">
        <v>5507753.5300000003</v>
      </c>
      <c r="Z17" s="7">
        <f t="shared" si="6"/>
        <v>0</v>
      </c>
      <c r="AA17" s="15">
        <v>5507753.5300000003</v>
      </c>
      <c r="AB17" s="7">
        <f t="shared" si="6"/>
        <v>0</v>
      </c>
      <c r="AC17" s="15">
        <v>5507753.5300000003</v>
      </c>
      <c r="AD17" s="7">
        <f t="shared" si="6"/>
        <v>0</v>
      </c>
      <c r="AE17" s="15">
        <v>5507753.5300000003</v>
      </c>
    </row>
    <row r="18" spans="1:31" ht="105.75" customHeight="1" x14ac:dyDescent="0.2">
      <c r="A18" s="19" t="s">
        <v>169</v>
      </c>
      <c r="B18" s="20" t="s">
        <v>160</v>
      </c>
      <c r="C18" s="15">
        <v>4994078.9800000004</v>
      </c>
      <c r="D18" s="7">
        <f t="shared" si="0"/>
        <v>0</v>
      </c>
      <c r="E18" s="15">
        <v>4994078.9800000004</v>
      </c>
      <c r="F18" s="7">
        <f t="shared" si="0"/>
        <v>0</v>
      </c>
      <c r="G18" s="15">
        <v>4994078.9800000004</v>
      </c>
      <c r="H18" s="7">
        <f t="shared" si="0"/>
        <v>0</v>
      </c>
      <c r="I18" s="15">
        <v>4994078.9800000004</v>
      </c>
      <c r="J18" s="7">
        <f t="shared" si="0"/>
        <v>0</v>
      </c>
      <c r="K18" s="15">
        <v>4994078.9800000004</v>
      </c>
      <c r="L18" s="7">
        <f t="shared" si="1"/>
        <v>0</v>
      </c>
      <c r="M18" s="15">
        <v>4994078.9800000004</v>
      </c>
      <c r="N18" s="7">
        <f t="shared" si="1"/>
        <v>513674.54999999981</v>
      </c>
      <c r="O18" s="15">
        <v>5507753.5300000003</v>
      </c>
      <c r="P18" s="7">
        <f t="shared" si="2"/>
        <v>513674.54999999981</v>
      </c>
      <c r="Q18" s="15">
        <v>5507753.5300000003</v>
      </c>
      <c r="R18" s="7">
        <f t="shared" si="3"/>
        <v>0</v>
      </c>
      <c r="S18" s="15">
        <v>5507753.5300000003</v>
      </c>
      <c r="T18" s="7">
        <f t="shared" si="4"/>
        <v>0</v>
      </c>
      <c r="U18" s="15">
        <v>5507753.5300000003</v>
      </c>
      <c r="V18" s="7">
        <f t="shared" si="5"/>
        <v>0</v>
      </c>
      <c r="W18" s="15">
        <v>5507753.5300000003</v>
      </c>
      <c r="X18" s="7">
        <f t="shared" si="1"/>
        <v>0</v>
      </c>
      <c r="Y18" s="15">
        <v>5507753.5300000003</v>
      </c>
      <c r="Z18" s="7">
        <f t="shared" si="6"/>
        <v>0</v>
      </c>
      <c r="AA18" s="15">
        <v>5507753.5300000003</v>
      </c>
      <c r="AB18" s="7">
        <f t="shared" si="6"/>
        <v>0</v>
      </c>
      <c r="AC18" s="15">
        <v>5507753.5300000003</v>
      </c>
      <c r="AD18" s="7">
        <f t="shared" si="6"/>
        <v>0</v>
      </c>
      <c r="AE18" s="15">
        <v>5507753.5300000003</v>
      </c>
    </row>
    <row r="19" spans="1:31" ht="80.25" customHeight="1" x14ac:dyDescent="0.2">
      <c r="A19" s="19" t="s">
        <v>97</v>
      </c>
      <c r="B19" s="20" t="s">
        <v>98</v>
      </c>
      <c r="C19" s="15">
        <v>38099.949999999997</v>
      </c>
      <c r="D19" s="7">
        <f t="shared" si="0"/>
        <v>0</v>
      </c>
      <c r="E19" s="15">
        <v>38099.949999999997</v>
      </c>
      <c r="F19" s="7">
        <f t="shared" si="0"/>
        <v>0</v>
      </c>
      <c r="G19" s="15">
        <v>38099.949999999997</v>
      </c>
      <c r="H19" s="7">
        <f t="shared" si="0"/>
        <v>0</v>
      </c>
      <c r="I19" s="15">
        <v>38099.949999999997</v>
      </c>
      <c r="J19" s="7">
        <f t="shared" si="0"/>
        <v>0</v>
      </c>
      <c r="K19" s="15">
        <v>38099.949999999997</v>
      </c>
      <c r="L19" s="7">
        <f t="shared" si="1"/>
        <v>0</v>
      </c>
      <c r="M19" s="15">
        <v>38099.949999999997</v>
      </c>
      <c r="N19" s="7">
        <f t="shared" si="1"/>
        <v>-8331.1499999999978</v>
      </c>
      <c r="O19" s="15">
        <v>29768.799999999999</v>
      </c>
      <c r="P19" s="7">
        <f t="shared" si="2"/>
        <v>-8331.1499999999978</v>
      </c>
      <c r="Q19" s="15">
        <v>29768.799999999999</v>
      </c>
      <c r="R19" s="7">
        <f t="shared" si="3"/>
        <v>0</v>
      </c>
      <c r="S19" s="15">
        <v>29768.799999999999</v>
      </c>
      <c r="T19" s="7">
        <f t="shared" si="4"/>
        <v>0</v>
      </c>
      <c r="U19" s="15">
        <v>29768.799999999999</v>
      </c>
      <c r="V19" s="7">
        <f t="shared" si="5"/>
        <v>0</v>
      </c>
      <c r="W19" s="15">
        <v>29768.799999999999</v>
      </c>
      <c r="X19" s="7">
        <f t="shared" si="1"/>
        <v>0</v>
      </c>
      <c r="Y19" s="15">
        <v>29768.799999999999</v>
      </c>
      <c r="Z19" s="7">
        <f t="shared" si="6"/>
        <v>0</v>
      </c>
      <c r="AA19" s="15">
        <v>29768.799999999999</v>
      </c>
      <c r="AB19" s="7">
        <f t="shared" si="6"/>
        <v>0</v>
      </c>
      <c r="AC19" s="15">
        <v>29768.799999999999</v>
      </c>
      <c r="AD19" s="7">
        <f t="shared" si="6"/>
        <v>0</v>
      </c>
      <c r="AE19" s="15">
        <v>29768.799999999999</v>
      </c>
    </row>
    <row r="20" spans="1:31" ht="120" customHeight="1" x14ac:dyDescent="0.2">
      <c r="A20" s="19" t="s">
        <v>170</v>
      </c>
      <c r="B20" s="20" t="s">
        <v>161</v>
      </c>
      <c r="C20" s="15">
        <v>38099.949999999997</v>
      </c>
      <c r="D20" s="7">
        <f t="shared" si="0"/>
        <v>0</v>
      </c>
      <c r="E20" s="15">
        <v>38099.949999999997</v>
      </c>
      <c r="F20" s="7">
        <f t="shared" si="0"/>
        <v>0</v>
      </c>
      <c r="G20" s="15">
        <v>38099.949999999997</v>
      </c>
      <c r="H20" s="7">
        <f t="shared" si="0"/>
        <v>0</v>
      </c>
      <c r="I20" s="15">
        <v>38099.949999999997</v>
      </c>
      <c r="J20" s="7">
        <f t="shared" si="0"/>
        <v>0</v>
      </c>
      <c r="K20" s="15">
        <v>38099.949999999997</v>
      </c>
      <c r="L20" s="7">
        <f t="shared" si="1"/>
        <v>0</v>
      </c>
      <c r="M20" s="15">
        <v>38099.949999999997</v>
      </c>
      <c r="N20" s="7">
        <f t="shared" si="1"/>
        <v>-8331.1499999999978</v>
      </c>
      <c r="O20" s="15">
        <v>29768.799999999999</v>
      </c>
      <c r="P20" s="7">
        <f t="shared" si="2"/>
        <v>-8331.1499999999978</v>
      </c>
      <c r="Q20" s="15">
        <v>29768.799999999999</v>
      </c>
      <c r="R20" s="7">
        <f t="shared" si="3"/>
        <v>0</v>
      </c>
      <c r="S20" s="15">
        <v>29768.799999999999</v>
      </c>
      <c r="T20" s="7">
        <f t="shared" si="4"/>
        <v>0</v>
      </c>
      <c r="U20" s="15">
        <v>29768.799999999999</v>
      </c>
      <c r="V20" s="7">
        <f t="shared" si="5"/>
        <v>0</v>
      </c>
      <c r="W20" s="15">
        <v>29768.799999999999</v>
      </c>
      <c r="X20" s="7">
        <f t="shared" si="1"/>
        <v>0</v>
      </c>
      <c r="Y20" s="15">
        <v>29768.799999999999</v>
      </c>
      <c r="Z20" s="7">
        <f t="shared" si="6"/>
        <v>0</v>
      </c>
      <c r="AA20" s="15">
        <v>29768.799999999999</v>
      </c>
      <c r="AB20" s="7">
        <f t="shared" si="6"/>
        <v>0</v>
      </c>
      <c r="AC20" s="15">
        <v>29768.799999999999</v>
      </c>
      <c r="AD20" s="7">
        <f t="shared" si="6"/>
        <v>0</v>
      </c>
      <c r="AE20" s="15">
        <v>29768.799999999999</v>
      </c>
    </row>
    <row r="21" spans="1:31" ht="69.75" customHeight="1" x14ac:dyDescent="0.2">
      <c r="A21" s="19" t="s">
        <v>99</v>
      </c>
      <c r="B21" s="20" t="s">
        <v>100</v>
      </c>
      <c r="C21" s="15">
        <v>6563116.6299999999</v>
      </c>
      <c r="D21" s="7">
        <f t="shared" si="0"/>
        <v>0</v>
      </c>
      <c r="E21" s="15">
        <v>6563116.6299999999</v>
      </c>
      <c r="F21" s="7">
        <f t="shared" si="0"/>
        <v>0</v>
      </c>
      <c r="G21" s="15">
        <v>6563116.6299999999</v>
      </c>
      <c r="H21" s="7">
        <f t="shared" si="0"/>
        <v>0</v>
      </c>
      <c r="I21" s="15">
        <v>6563116.6299999999</v>
      </c>
      <c r="J21" s="7">
        <f t="shared" si="0"/>
        <v>0</v>
      </c>
      <c r="K21" s="15">
        <v>6563116.6299999999</v>
      </c>
      <c r="L21" s="7">
        <f t="shared" si="1"/>
        <v>0</v>
      </c>
      <c r="M21" s="15">
        <v>6563116.6299999999</v>
      </c>
      <c r="N21" s="7">
        <f t="shared" si="1"/>
        <v>814548.77000000048</v>
      </c>
      <c r="O21" s="15">
        <v>7377665.4000000004</v>
      </c>
      <c r="P21" s="7">
        <f t="shared" si="2"/>
        <v>814548.77000000048</v>
      </c>
      <c r="Q21" s="15">
        <v>7377665.4000000004</v>
      </c>
      <c r="R21" s="7">
        <f t="shared" si="3"/>
        <v>0</v>
      </c>
      <c r="S21" s="15">
        <v>7377665.4000000004</v>
      </c>
      <c r="T21" s="7">
        <f t="shared" si="4"/>
        <v>0</v>
      </c>
      <c r="U21" s="15">
        <v>7377665.4000000004</v>
      </c>
      <c r="V21" s="7">
        <f t="shared" si="5"/>
        <v>0</v>
      </c>
      <c r="W21" s="15">
        <v>7377665.4000000004</v>
      </c>
      <c r="X21" s="7">
        <f t="shared" si="1"/>
        <v>0</v>
      </c>
      <c r="Y21" s="15">
        <v>7377665.4000000004</v>
      </c>
      <c r="Z21" s="7">
        <f t="shared" si="6"/>
        <v>0</v>
      </c>
      <c r="AA21" s="15">
        <v>7377665.4000000004</v>
      </c>
      <c r="AB21" s="7">
        <f t="shared" si="6"/>
        <v>0</v>
      </c>
      <c r="AC21" s="15">
        <v>7377665.4000000004</v>
      </c>
      <c r="AD21" s="7">
        <f t="shared" si="6"/>
        <v>0</v>
      </c>
      <c r="AE21" s="15">
        <v>7377665.4000000004</v>
      </c>
    </row>
    <row r="22" spans="1:31" ht="107.25" customHeight="1" x14ac:dyDescent="0.2">
      <c r="A22" s="19" t="s">
        <v>171</v>
      </c>
      <c r="B22" s="20" t="s">
        <v>162</v>
      </c>
      <c r="C22" s="15">
        <v>6563116.6299999999</v>
      </c>
      <c r="D22" s="7">
        <f t="shared" si="0"/>
        <v>0</v>
      </c>
      <c r="E22" s="15">
        <v>6563116.6299999999</v>
      </c>
      <c r="F22" s="7">
        <f t="shared" si="0"/>
        <v>0</v>
      </c>
      <c r="G22" s="15">
        <v>6563116.6299999999</v>
      </c>
      <c r="H22" s="7">
        <f t="shared" si="0"/>
        <v>0</v>
      </c>
      <c r="I22" s="15">
        <v>6563116.6299999999</v>
      </c>
      <c r="J22" s="7">
        <f t="shared" si="0"/>
        <v>0</v>
      </c>
      <c r="K22" s="15">
        <v>6563116.6299999999</v>
      </c>
      <c r="L22" s="7">
        <f t="shared" si="1"/>
        <v>0</v>
      </c>
      <c r="M22" s="15">
        <v>6563116.6299999999</v>
      </c>
      <c r="N22" s="7">
        <f t="shared" si="1"/>
        <v>814548.77000000048</v>
      </c>
      <c r="O22" s="15">
        <v>7377665.4000000004</v>
      </c>
      <c r="P22" s="7">
        <f t="shared" si="2"/>
        <v>814548.77000000048</v>
      </c>
      <c r="Q22" s="15">
        <v>7377665.4000000004</v>
      </c>
      <c r="R22" s="7">
        <f t="shared" si="3"/>
        <v>0</v>
      </c>
      <c r="S22" s="15">
        <v>7377665.4000000004</v>
      </c>
      <c r="T22" s="7">
        <f t="shared" si="4"/>
        <v>0</v>
      </c>
      <c r="U22" s="15">
        <v>7377665.4000000004</v>
      </c>
      <c r="V22" s="7">
        <f t="shared" si="5"/>
        <v>0</v>
      </c>
      <c r="W22" s="15">
        <v>7377665.4000000004</v>
      </c>
      <c r="X22" s="7">
        <f t="shared" si="1"/>
        <v>0</v>
      </c>
      <c r="Y22" s="15">
        <v>7377665.4000000004</v>
      </c>
      <c r="Z22" s="7">
        <f t="shared" si="6"/>
        <v>0</v>
      </c>
      <c r="AA22" s="15">
        <v>7377665.4000000004</v>
      </c>
      <c r="AB22" s="7">
        <f t="shared" si="6"/>
        <v>0</v>
      </c>
      <c r="AC22" s="15">
        <v>7377665.4000000004</v>
      </c>
      <c r="AD22" s="7">
        <f t="shared" si="6"/>
        <v>0</v>
      </c>
      <c r="AE22" s="15">
        <v>7377665.4000000004</v>
      </c>
    </row>
    <row r="23" spans="1:31" ht="70.5" customHeight="1" x14ac:dyDescent="0.2">
      <c r="A23" s="19" t="s">
        <v>176</v>
      </c>
      <c r="B23" s="20" t="s">
        <v>177</v>
      </c>
      <c r="C23" s="15"/>
      <c r="D23" s="7">
        <f t="shared" si="0"/>
        <v>0</v>
      </c>
      <c r="E23" s="15"/>
      <c r="F23" s="7">
        <f t="shared" si="0"/>
        <v>0</v>
      </c>
      <c r="G23" s="15"/>
      <c r="H23" s="7">
        <f t="shared" si="0"/>
        <v>0</v>
      </c>
      <c r="I23" s="15"/>
      <c r="J23" s="7">
        <f t="shared" si="0"/>
        <v>0</v>
      </c>
      <c r="K23" s="15"/>
      <c r="L23" s="7">
        <f t="shared" si="1"/>
        <v>0</v>
      </c>
      <c r="M23" s="15"/>
      <c r="N23" s="7">
        <f t="shared" si="1"/>
        <v>-856748</v>
      </c>
      <c r="O23" s="15">
        <v>-856748</v>
      </c>
      <c r="P23" s="7">
        <f t="shared" si="2"/>
        <v>-856748</v>
      </c>
      <c r="Q23" s="15">
        <v>-856748</v>
      </c>
      <c r="R23" s="7">
        <f t="shared" si="3"/>
        <v>0</v>
      </c>
      <c r="S23" s="15">
        <v>-856748</v>
      </c>
      <c r="T23" s="7">
        <f t="shared" si="4"/>
        <v>0</v>
      </c>
      <c r="U23" s="15">
        <v>-856748</v>
      </c>
      <c r="V23" s="7">
        <f t="shared" si="5"/>
        <v>0</v>
      </c>
      <c r="W23" s="15">
        <v>-856748</v>
      </c>
      <c r="X23" s="7">
        <f t="shared" si="1"/>
        <v>0</v>
      </c>
      <c r="Y23" s="15">
        <v>-856748</v>
      </c>
      <c r="Z23" s="7">
        <f t="shared" si="6"/>
        <v>0</v>
      </c>
      <c r="AA23" s="15">
        <v>-856748</v>
      </c>
      <c r="AB23" s="7">
        <f t="shared" si="6"/>
        <v>0</v>
      </c>
      <c r="AC23" s="15">
        <v>-856748</v>
      </c>
      <c r="AD23" s="7">
        <f t="shared" si="6"/>
        <v>0</v>
      </c>
      <c r="AE23" s="15">
        <v>-856748</v>
      </c>
    </row>
    <row r="24" spans="1:31" ht="106.5" customHeight="1" x14ac:dyDescent="0.2">
      <c r="A24" s="19" t="s">
        <v>178</v>
      </c>
      <c r="B24" s="20" t="s">
        <v>179</v>
      </c>
      <c r="C24" s="15"/>
      <c r="D24" s="7">
        <f t="shared" si="0"/>
        <v>0</v>
      </c>
      <c r="E24" s="15"/>
      <c r="F24" s="7">
        <f t="shared" si="0"/>
        <v>0</v>
      </c>
      <c r="G24" s="15"/>
      <c r="H24" s="7">
        <f t="shared" si="0"/>
        <v>0</v>
      </c>
      <c r="I24" s="15"/>
      <c r="J24" s="7">
        <f t="shared" si="0"/>
        <v>0</v>
      </c>
      <c r="K24" s="15"/>
      <c r="L24" s="7">
        <f t="shared" si="1"/>
        <v>0</v>
      </c>
      <c r="M24" s="15"/>
      <c r="N24" s="7">
        <f t="shared" si="1"/>
        <v>-856748</v>
      </c>
      <c r="O24" s="15">
        <v>-856748</v>
      </c>
      <c r="P24" s="7">
        <f t="shared" si="2"/>
        <v>-856748</v>
      </c>
      <c r="Q24" s="15">
        <v>-856748</v>
      </c>
      <c r="R24" s="7">
        <f t="shared" si="3"/>
        <v>0</v>
      </c>
      <c r="S24" s="15">
        <v>-856748</v>
      </c>
      <c r="T24" s="7">
        <f t="shared" si="4"/>
        <v>0</v>
      </c>
      <c r="U24" s="15">
        <v>-856748</v>
      </c>
      <c r="V24" s="7">
        <f t="shared" si="5"/>
        <v>0</v>
      </c>
      <c r="W24" s="15">
        <v>-856748</v>
      </c>
      <c r="X24" s="7">
        <f t="shared" si="1"/>
        <v>0</v>
      </c>
      <c r="Y24" s="15">
        <v>-856748</v>
      </c>
      <c r="Z24" s="7">
        <f t="shared" si="6"/>
        <v>0</v>
      </c>
      <c r="AA24" s="15">
        <v>-856748</v>
      </c>
      <c r="AB24" s="7">
        <f t="shared" si="6"/>
        <v>0</v>
      </c>
      <c r="AC24" s="15">
        <v>-856748</v>
      </c>
      <c r="AD24" s="7">
        <f t="shared" si="6"/>
        <v>0</v>
      </c>
      <c r="AE24" s="15">
        <v>-856748</v>
      </c>
    </row>
    <row r="25" spans="1:31" x14ac:dyDescent="0.2">
      <c r="A25" s="19" t="s">
        <v>44</v>
      </c>
      <c r="B25" s="20" t="s">
        <v>9</v>
      </c>
      <c r="C25" s="13">
        <f>C26</f>
        <v>27300000</v>
      </c>
      <c r="D25" s="7">
        <f t="shared" si="0"/>
        <v>0</v>
      </c>
      <c r="E25" s="13">
        <f>E26</f>
        <v>27300000</v>
      </c>
      <c r="F25" s="7">
        <f t="shared" si="0"/>
        <v>0</v>
      </c>
      <c r="G25" s="13">
        <f>G26</f>
        <v>27300000</v>
      </c>
      <c r="H25" s="7">
        <f t="shared" si="0"/>
        <v>0</v>
      </c>
      <c r="I25" s="13">
        <f>I26</f>
        <v>27300000</v>
      </c>
      <c r="J25" s="7">
        <f t="shared" si="0"/>
        <v>0</v>
      </c>
      <c r="K25" s="13">
        <f>K26</f>
        <v>27300000</v>
      </c>
      <c r="L25" s="7">
        <f t="shared" si="1"/>
        <v>0</v>
      </c>
      <c r="M25" s="13">
        <f>M26</f>
        <v>27300000</v>
      </c>
      <c r="N25" s="7">
        <f t="shared" si="1"/>
        <v>0</v>
      </c>
      <c r="O25" s="13">
        <f>O26</f>
        <v>27300000</v>
      </c>
      <c r="P25" s="7">
        <f t="shared" si="2"/>
        <v>0</v>
      </c>
      <c r="Q25" s="13">
        <f>Q26</f>
        <v>27300000</v>
      </c>
      <c r="R25" s="7">
        <f t="shared" si="3"/>
        <v>4200000</v>
      </c>
      <c r="S25" s="13">
        <f>S26</f>
        <v>31500000</v>
      </c>
      <c r="T25" s="7">
        <f t="shared" si="4"/>
        <v>4200000</v>
      </c>
      <c r="U25" s="13">
        <f>U26</f>
        <v>31500000</v>
      </c>
      <c r="V25" s="7">
        <f t="shared" si="5"/>
        <v>0</v>
      </c>
      <c r="W25" s="13">
        <f>W26</f>
        <v>31500000</v>
      </c>
      <c r="X25" s="7">
        <f t="shared" si="1"/>
        <v>0</v>
      </c>
      <c r="Y25" s="13">
        <f>Y26</f>
        <v>31500000</v>
      </c>
      <c r="Z25" s="7">
        <f t="shared" si="6"/>
        <v>404.08999999985099</v>
      </c>
      <c r="AA25" s="13">
        <f>AA26</f>
        <v>31500404.09</v>
      </c>
      <c r="AB25" s="7">
        <f t="shared" si="6"/>
        <v>4000000.0000000037</v>
      </c>
      <c r="AC25" s="13">
        <f>AC26</f>
        <v>35500404.090000004</v>
      </c>
      <c r="AD25" s="7">
        <f t="shared" si="6"/>
        <v>861595.30999999493</v>
      </c>
      <c r="AE25" s="13">
        <f>AE26</f>
        <v>36361999.399999999</v>
      </c>
    </row>
    <row r="26" spans="1:31" ht="25.5" x14ac:dyDescent="0.2">
      <c r="A26" s="19" t="s">
        <v>45</v>
      </c>
      <c r="B26" s="20" t="s">
        <v>10</v>
      </c>
      <c r="C26" s="13">
        <f>C27+C29+C31</f>
        <v>27300000</v>
      </c>
      <c r="D26" s="7">
        <f t="shared" si="0"/>
        <v>0</v>
      </c>
      <c r="E26" s="13">
        <f>E27+E29+E31</f>
        <v>27300000</v>
      </c>
      <c r="F26" s="7">
        <f t="shared" si="0"/>
        <v>0</v>
      </c>
      <c r="G26" s="13">
        <f>G27+G29+G31</f>
        <v>27300000</v>
      </c>
      <c r="H26" s="7">
        <f t="shared" si="0"/>
        <v>0</v>
      </c>
      <c r="I26" s="13">
        <f>I27+I29+I31</f>
        <v>27300000</v>
      </c>
      <c r="J26" s="7">
        <f t="shared" si="0"/>
        <v>0</v>
      </c>
      <c r="K26" s="13">
        <f>K27+K29+K31</f>
        <v>27300000</v>
      </c>
      <c r="L26" s="7">
        <f t="shared" si="1"/>
        <v>0</v>
      </c>
      <c r="M26" s="13">
        <f>M27+M29+M31</f>
        <v>27300000</v>
      </c>
      <c r="N26" s="7">
        <f t="shared" si="1"/>
        <v>0</v>
      </c>
      <c r="O26" s="13">
        <f>O27+O29+O31</f>
        <v>27300000</v>
      </c>
      <c r="P26" s="7">
        <f t="shared" si="2"/>
        <v>0</v>
      </c>
      <c r="Q26" s="13">
        <f>Q27+Q29+Q31</f>
        <v>27300000</v>
      </c>
      <c r="R26" s="7">
        <f t="shared" si="3"/>
        <v>4200000</v>
      </c>
      <c r="S26" s="13">
        <f>S27+S29+S31</f>
        <v>31500000</v>
      </c>
      <c r="T26" s="7">
        <f t="shared" si="4"/>
        <v>4200000</v>
      </c>
      <c r="U26" s="13">
        <f>U27+U29+U31</f>
        <v>31500000</v>
      </c>
      <c r="V26" s="7">
        <f t="shared" si="5"/>
        <v>0</v>
      </c>
      <c r="W26" s="13">
        <f>W27+W29+W31</f>
        <v>31500000</v>
      </c>
      <c r="X26" s="7">
        <f t="shared" si="1"/>
        <v>0</v>
      </c>
      <c r="Y26" s="13">
        <f>Y27+Y29+Y31</f>
        <v>31500000</v>
      </c>
      <c r="Z26" s="7">
        <f t="shared" si="6"/>
        <v>404.08999999985099</v>
      </c>
      <c r="AA26" s="13">
        <f>AA27+AA29+AA31</f>
        <v>31500404.09</v>
      </c>
      <c r="AB26" s="7">
        <f t="shared" si="6"/>
        <v>4000000.0000000037</v>
      </c>
      <c r="AC26" s="13">
        <f>AC27+AC29+AC31</f>
        <v>35500404.090000004</v>
      </c>
      <c r="AD26" s="7">
        <f t="shared" si="6"/>
        <v>861595.30999999493</v>
      </c>
      <c r="AE26" s="13">
        <f>AE27+AE29+AE31</f>
        <v>36361999.399999999</v>
      </c>
    </row>
    <row r="27" spans="1:31" ht="25.5" x14ac:dyDescent="0.2">
      <c r="A27" s="19" t="s">
        <v>101</v>
      </c>
      <c r="B27" s="20" t="s">
        <v>11</v>
      </c>
      <c r="C27" s="15">
        <v>18300000</v>
      </c>
      <c r="D27" s="7">
        <f t="shared" si="0"/>
        <v>0</v>
      </c>
      <c r="E27" s="15">
        <v>18300000</v>
      </c>
      <c r="F27" s="7">
        <f t="shared" si="0"/>
        <v>0</v>
      </c>
      <c r="G27" s="15">
        <v>18300000</v>
      </c>
      <c r="H27" s="7">
        <f t="shared" si="0"/>
        <v>0</v>
      </c>
      <c r="I27" s="15">
        <v>18300000</v>
      </c>
      <c r="J27" s="7">
        <f t="shared" si="0"/>
        <v>0</v>
      </c>
      <c r="K27" s="15">
        <v>18300000</v>
      </c>
      <c r="L27" s="7">
        <f t="shared" si="1"/>
        <v>0</v>
      </c>
      <c r="M27" s="15">
        <v>18300000</v>
      </c>
      <c r="N27" s="7">
        <f t="shared" si="1"/>
        <v>0</v>
      </c>
      <c r="O27" s="15">
        <v>18300000</v>
      </c>
      <c r="P27" s="7">
        <f t="shared" si="2"/>
        <v>0</v>
      </c>
      <c r="Q27" s="15">
        <v>18300000</v>
      </c>
      <c r="R27" s="7">
        <f t="shared" si="3"/>
        <v>2200000</v>
      </c>
      <c r="S27" s="15">
        <v>20500000</v>
      </c>
      <c r="T27" s="7">
        <f t="shared" si="4"/>
        <v>2200000</v>
      </c>
      <c r="U27" s="15">
        <v>20500000</v>
      </c>
      <c r="V27" s="7">
        <f t="shared" si="5"/>
        <v>0</v>
      </c>
      <c r="W27" s="15">
        <v>20500000</v>
      </c>
      <c r="X27" s="7">
        <f t="shared" si="1"/>
        <v>0</v>
      </c>
      <c r="Y27" s="15">
        <v>20500000</v>
      </c>
      <c r="Z27" s="7">
        <f t="shared" si="6"/>
        <v>0</v>
      </c>
      <c r="AA27" s="15">
        <v>20500000</v>
      </c>
      <c r="AB27" s="7">
        <f t="shared" si="6"/>
        <v>4000000</v>
      </c>
      <c r="AC27" s="15">
        <v>24500000</v>
      </c>
      <c r="AD27" s="7">
        <f t="shared" si="6"/>
        <v>400000</v>
      </c>
      <c r="AE27" s="15">
        <v>24900000</v>
      </c>
    </row>
    <row r="28" spans="1:31" ht="25.5" x14ac:dyDescent="0.2">
      <c r="A28" s="19" t="s">
        <v>102</v>
      </c>
      <c r="B28" s="20" t="s">
        <v>12</v>
      </c>
      <c r="C28" s="15">
        <v>18300000</v>
      </c>
      <c r="D28" s="7">
        <f t="shared" si="0"/>
        <v>0</v>
      </c>
      <c r="E28" s="15">
        <v>18300000</v>
      </c>
      <c r="F28" s="7">
        <f t="shared" si="0"/>
        <v>0</v>
      </c>
      <c r="G28" s="15">
        <v>18300000</v>
      </c>
      <c r="H28" s="7">
        <f t="shared" si="0"/>
        <v>0</v>
      </c>
      <c r="I28" s="15">
        <v>18300000</v>
      </c>
      <c r="J28" s="7">
        <f t="shared" si="0"/>
        <v>0</v>
      </c>
      <c r="K28" s="15">
        <v>18300000</v>
      </c>
      <c r="L28" s="7">
        <f t="shared" si="1"/>
        <v>0</v>
      </c>
      <c r="M28" s="15">
        <v>18300000</v>
      </c>
      <c r="N28" s="7">
        <f t="shared" si="1"/>
        <v>0</v>
      </c>
      <c r="O28" s="15">
        <v>18300000</v>
      </c>
      <c r="P28" s="7">
        <f t="shared" si="2"/>
        <v>0</v>
      </c>
      <c r="Q28" s="15">
        <v>18300000</v>
      </c>
      <c r="R28" s="7">
        <f t="shared" si="3"/>
        <v>2200000</v>
      </c>
      <c r="S28" s="15">
        <v>20500000</v>
      </c>
      <c r="T28" s="7">
        <f t="shared" si="4"/>
        <v>2200000</v>
      </c>
      <c r="U28" s="15">
        <v>20500000</v>
      </c>
      <c r="V28" s="7">
        <f t="shared" si="5"/>
        <v>0</v>
      </c>
      <c r="W28" s="15">
        <v>20500000</v>
      </c>
      <c r="X28" s="7">
        <f t="shared" si="1"/>
        <v>0</v>
      </c>
      <c r="Y28" s="15">
        <v>20500000</v>
      </c>
      <c r="Z28" s="7">
        <f t="shared" si="6"/>
        <v>0</v>
      </c>
      <c r="AA28" s="15">
        <v>20500000</v>
      </c>
      <c r="AB28" s="7">
        <f t="shared" si="6"/>
        <v>4000000</v>
      </c>
      <c r="AC28" s="15">
        <v>24500000</v>
      </c>
      <c r="AD28" s="7">
        <f t="shared" si="6"/>
        <v>400000</v>
      </c>
      <c r="AE28" s="15">
        <v>24900000</v>
      </c>
    </row>
    <row r="29" spans="1:31" ht="38.25" x14ac:dyDescent="0.2">
      <c r="A29" s="19" t="s">
        <v>103</v>
      </c>
      <c r="B29" s="20" t="s">
        <v>13</v>
      </c>
      <c r="C29" s="15">
        <v>9000000</v>
      </c>
      <c r="D29" s="7">
        <f t="shared" si="0"/>
        <v>0</v>
      </c>
      <c r="E29" s="15">
        <v>9000000</v>
      </c>
      <c r="F29" s="7">
        <f t="shared" si="0"/>
        <v>0</v>
      </c>
      <c r="G29" s="15">
        <v>9000000</v>
      </c>
      <c r="H29" s="7">
        <f t="shared" si="0"/>
        <v>0</v>
      </c>
      <c r="I29" s="15">
        <v>9000000</v>
      </c>
      <c r="J29" s="7">
        <f t="shared" si="0"/>
        <v>0</v>
      </c>
      <c r="K29" s="15">
        <v>9000000</v>
      </c>
      <c r="L29" s="7">
        <f t="shared" si="1"/>
        <v>0</v>
      </c>
      <c r="M29" s="15">
        <v>9000000</v>
      </c>
      <c r="N29" s="7">
        <f t="shared" si="1"/>
        <v>0</v>
      </c>
      <c r="O29" s="15">
        <v>9000000</v>
      </c>
      <c r="P29" s="7">
        <f t="shared" si="2"/>
        <v>0</v>
      </c>
      <c r="Q29" s="15">
        <v>9000000</v>
      </c>
      <c r="R29" s="7">
        <f t="shared" si="3"/>
        <v>2000000</v>
      </c>
      <c r="S29" s="15">
        <v>11000000</v>
      </c>
      <c r="T29" s="7">
        <f t="shared" si="4"/>
        <v>2000000</v>
      </c>
      <c r="U29" s="15">
        <v>11000000</v>
      </c>
      <c r="V29" s="7">
        <f t="shared" si="5"/>
        <v>0</v>
      </c>
      <c r="W29" s="15">
        <v>11000000</v>
      </c>
      <c r="X29" s="7">
        <f t="shared" si="1"/>
        <v>0</v>
      </c>
      <c r="Y29" s="15">
        <v>11000000</v>
      </c>
      <c r="Z29" s="7">
        <f t="shared" si="6"/>
        <v>0</v>
      </c>
      <c r="AA29" s="15">
        <v>11000000</v>
      </c>
      <c r="AB29" s="7">
        <f t="shared" si="6"/>
        <v>0</v>
      </c>
      <c r="AC29" s="15">
        <v>11000000</v>
      </c>
      <c r="AD29" s="7">
        <f t="shared" si="6"/>
        <v>460000</v>
      </c>
      <c r="AE29" s="15">
        <v>11460000</v>
      </c>
    </row>
    <row r="30" spans="1:31" ht="54" customHeight="1" x14ac:dyDescent="0.2">
      <c r="A30" s="19" t="s">
        <v>104</v>
      </c>
      <c r="B30" s="20" t="s">
        <v>14</v>
      </c>
      <c r="C30" s="15">
        <v>9000000</v>
      </c>
      <c r="D30" s="7">
        <f t="shared" si="0"/>
        <v>0</v>
      </c>
      <c r="E30" s="15">
        <v>9000000</v>
      </c>
      <c r="F30" s="7">
        <f t="shared" si="0"/>
        <v>0</v>
      </c>
      <c r="G30" s="15">
        <v>9000000</v>
      </c>
      <c r="H30" s="7">
        <f t="shared" si="0"/>
        <v>0</v>
      </c>
      <c r="I30" s="15">
        <v>9000000</v>
      </c>
      <c r="J30" s="7">
        <f t="shared" si="0"/>
        <v>0</v>
      </c>
      <c r="K30" s="15">
        <v>9000000</v>
      </c>
      <c r="L30" s="7">
        <f t="shared" si="1"/>
        <v>0</v>
      </c>
      <c r="M30" s="15">
        <v>9000000</v>
      </c>
      <c r="N30" s="7">
        <f t="shared" si="1"/>
        <v>0</v>
      </c>
      <c r="O30" s="15">
        <v>9000000</v>
      </c>
      <c r="P30" s="7">
        <f t="shared" si="2"/>
        <v>0</v>
      </c>
      <c r="Q30" s="15">
        <v>9000000</v>
      </c>
      <c r="R30" s="7">
        <f t="shared" si="3"/>
        <v>2000000</v>
      </c>
      <c r="S30" s="15">
        <v>11000000</v>
      </c>
      <c r="T30" s="7">
        <f t="shared" si="4"/>
        <v>2000000</v>
      </c>
      <c r="U30" s="15">
        <v>11000000</v>
      </c>
      <c r="V30" s="7">
        <f t="shared" si="5"/>
        <v>0</v>
      </c>
      <c r="W30" s="15">
        <v>11000000</v>
      </c>
      <c r="X30" s="7">
        <f t="shared" si="1"/>
        <v>0</v>
      </c>
      <c r="Y30" s="15">
        <v>11000000</v>
      </c>
      <c r="Z30" s="7">
        <f t="shared" si="6"/>
        <v>0</v>
      </c>
      <c r="AA30" s="15">
        <v>11000000</v>
      </c>
      <c r="AB30" s="7">
        <f t="shared" si="6"/>
        <v>0</v>
      </c>
      <c r="AC30" s="15">
        <v>11000000</v>
      </c>
      <c r="AD30" s="7">
        <f t="shared" si="6"/>
        <v>460000</v>
      </c>
      <c r="AE30" s="15">
        <v>11460000</v>
      </c>
    </row>
    <row r="31" spans="1:31" ht="38.25" x14ac:dyDescent="0.2">
      <c r="A31" s="19" t="s">
        <v>249</v>
      </c>
      <c r="B31" s="20" t="s">
        <v>180</v>
      </c>
      <c r="C31" s="15"/>
      <c r="D31" s="7">
        <f t="shared" si="0"/>
        <v>0</v>
      </c>
      <c r="E31" s="15"/>
      <c r="F31" s="7">
        <f t="shared" si="0"/>
        <v>0</v>
      </c>
      <c r="G31" s="15"/>
      <c r="H31" s="7">
        <f t="shared" si="0"/>
        <v>0</v>
      </c>
      <c r="I31" s="15"/>
      <c r="J31" s="7">
        <f t="shared" si="0"/>
        <v>0</v>
      </c>
      <c r="K31" s="15"/>
      <c r="L31" s="7">
        <f t="shared" si="1"/>
        <v>0</v>
      </c>
      <c r="M31" s="15"/>
      <c r="N31" s="7">
        <f t="shared" si="1"/>
        <v>0</v>
      </c>
      <c r="O31" s="15"/>
      <c r="P31" s="7">
        <f t="shared" si="2"/>
        <v>0</v>
      </c>
      <c r="Q31" s="15"/>
      <c r="R31" s="7">
        <f t="shared" si="3"/>
        <v>0</v>
      </c>
      <c r="S31" s="15"/>
      <c r="T31" s="7">
        <f t="shared" si="4"/>
        <v>0</v>
      </c>
      <c r="U31" s="15"/>
      <c r="V31" s="7">
        <f t="shared" si="5"/>
        <v>0</v>
      </c>
      <c r="W31" s="15"/>
      <c r="X31" s="7">
        <f t="shared" si="1"/>
        <v>0</v>
      </c>
      <c r="Y31" s="15"/>
      <c r="Z31" s="7">
        <f t="shared" si="6"/>
        <v>404.09</v>
      </c>
      <c r="AA31" s="15">
        <v>404.09</v>
      </c>
      <c r="AB31" s="7">
        <f t="shared" si="6"/>
        <v>0</v>
      </c>
      <c r="AC31" s="15">
        <v>404.09</v>
      </c>
      <c r="AD31" s="7">
        <f t="shared" si="6"/>
        <v>1595.3100000000002</v>
      </c>
      <c r="AE31" s="15">
        <v>1999.4</v>
      </c>
    </row>
    <row r="32" spans="1:31" x14ac:dyDescent="0.2">
      <c r="A32" s="19" t="s">
        <v>46</v>
      </c>
      <c r="B32" s="20" t="s">
        <v>15</v>
      </c>
      <c r="C32" s="13">
        <f>C33+C35</f>
        <v>50700000</v>
      </c>
      <c r="D32" s="7">
        <f t="shared" si="0"/>
        <v>0</v>
      </c>
      <c r="E32" s="13">
        <f>E33+E35</f>
        <v>50700000</v>
      </c>
      <c r="F32" s="7">
        <f t="shared" si="0"/>
        <v>0</v>
      </c>
      <c r="G32" s="13">
        <f>G33+G35</f>
        <v>50700000</v>
      </c>
      <c r="H32" s="7">
        <f t="shared" si="0"/>
        <v>0</v>
      </c>
      <c r="I32" s="13">
        <f>I33+I35</f>
        <v>50700000</v>
      </c>
      <c r="J32" s="7">
        <f t="shared" si="0"/>
        <v>0</v>
      </c>
      <c r="K32" s="13">
        <f>K33+K35</f>
        <v>50700000</v>
      </c>
      <c r="L32" s="7">
        <f t="shared" si="1"/>
        <v>0</v>
      </c>
      <c r="M32" s="13">
        <f>M33+M35</f>
        <v>50700000</v>
      </c>
      <c r="N32" s="7">
        <f t="shared" si="1"/>
        <v>0</v>
      </c>
      <c r="O32" s="13">
        <f>O33+O35</f>
        <v>50700000</v>
      </c>
      <c r="P32" s="7">
        <f t="shared" si="2"/>
        <v>0</v>
      </c>
      <c r="Q32" s="13">
        <f>Q33+Q35</f>
        <v>50700000</v>
      </c>
      <c r="R32" s="7">
        <f t="shared" si="3"/>
        <v>-2519904.4399999976</v>
      </c>
      <c r="S32" s="13">
        <f>S33+S35</f>
        <v>48180095.560000002</v>
      </c>
      <c r="T32" s="7">
        <f t="shared" si="4"/>
        <v>-2519904.4399999976</v>
      </c>
      <c r="U32" s="13">
        <f>U33+U35</f>
        <v>48180095.560000002</v>
      </c>
      <c r="V32" s="7">
        <f t="shared" si="5"/>
        <v>0</v>
      </c>
      <c r="W32" s="13">
        <f>W33+W35</f>
        <v>48180095.560000002</v>
      </c>
      <c r="X32" s="7">
        <f t="shared" si="1"/>
        <v>0</v>
      </c>
      <c r="Y32" s="13">
        <f>Y33+Y35</f>
        <v>48180095.560000002</v>
      </c>
      <c r="Z32" s="7">
        <f t="shared" si="6"/>
        <v>0</v>
      </c>
      <c r="AA32" s="13">
        <f>AA33+AA35</f>
        <v>48180095.560000002</v>
      </c>
      <c r="AB32" s="7">
        <f t="shared" si="6"/>
        <v>0</v>
      </c>
      <c r="AC32" s="13">
        <f>AC33+AC35</f>
        <v>48180095.560000002</v>
      </c>
      <c r="AD32" s="7">
        <f t="shared" si="6"/>
        <v>-9000000</v>
      </c>
      <c r="AE32" s="13">
        <f>AE33+AE35</f>
        <v>39180095.560000002</v>
      </c>
    </row>
    <row r="33" spans="1:31" x14ac:dyDescent="0.2">
      <c r="A33" s="19" t="s">
        <v>47</v>
      </c>
      <c r="B33" s="20" t="s">
        <v>16</v>
      </c>
      <c r="C33" s="15">
        <v>12000000</v>
      </c>
      <c r="D33" s="7">
        <f t="shared" si="0"/>
        <v>0</v>
      </c>
      <c r="E33" s="15">
        <v>12000000</v>
      </c>
      <c r="F33" s="7">
        <f t="shared" si="0"/>
        <v>0</v>
      </c>
      <c r="G33" s="15">
        <v>12000000</v>
      </c>
      <c r="H33" s="7">
        <f t="shared" si="0"/>
        <v>0</v>
      </c>
      <c r="I33" s="15">
        <v>12000000</v>
      </c>
      <c r="J33" s="7">
        <f t="shared" si="0"/>
        <v>0</v>
      </c>
      <c r="K33" s="15">
        <v>12000000</v>
      </c>
      <c r="L33" s="7">
        <f t="shared" si="1"/>
        <v>0</v>
      </c>
      <c r="M33" s="15">
        <v>12000000</v>
      </c>
      <c r="N33" s="7">
        <f t="shared" si="1"/>
        <v>0</v>
      </c>
      <c r="O33" s="15">
        <v>12000000</v>
      </c>
      <c r="P33" s="7">
        <f t="shared" si="2"/>
        <v>0</v>
      </c>
      <c r="Q33" s="15">
        <v>12000000</v>
      </c>
      <c r="R33" s="7">
        <f t="shared" si="3"/>
        <v>0</v>
      </c>
      <c r="S33" s="15">
        <v>12000000</v>
      </c>
      <c r="T33" s="7">
        <f t="shared" si="4"/>
        <v>0</v>
      </c>
      <c r="U33" s="15">
        <v>12000000</v>
      </c>
      <c r="V33" s="7">
        <f t="shared" si="5"/>
        <v>0</v>
      </c>
      <c r="W33" s="15">
        <v>12000000</v>
      </c>
      <c r="X33" s="7">
        <f t="shared" si="1"/>
        <v>0</v>
      </c>
      <c r="Y33" s="15">
        <v>12000000</v>
      </c>
      <c r="Z33" s="7">
        <f t="shared" si="6"/>
        <v>0</v>
      </c>
      <c r="AA33" s="15">
        <v>12000000</v>
      </c>
      <c r="AB33" s="7">
        <f t="shared" si="6"/>
        <v>0</v>
      </c>
      <c r="AC33" s="15">
        <v>12000000</v>
      </c>
      <c r="AD33" s="7">
        <f t="shared" si="6"/>
        <v>0</v>
      </c>
      <c r="AE33" s="15">
        <v>12000000</v>
      </c>
    </row>
    <row r="34" spans="1:31" ht="38.25" x14ac:dyDescent="0.2">
      <c r="A34" s="19" t="s">
        <v>105</v>
      </c>
      <c r="B34" s="20" t="s">
        <v>106</v>
      </c>
      <c r="C34" s="15">
        <v>12000000</v>
      </c>
      <c r="D34" s="7">
        <f t="shared" si="0"/>
        <v>0</v>
      </c>
      <c r="E34" s="15">
        <v>12000000</v>
      </c>
      <c r="F34" s="7">
        <f t="shared" si="0"/>
        <v>0</v>
      </c>
      <c r="G34" s="15">
        <v>12000000</v>
      </c>
      <c r="H34" s="7">
        <f t="shared" si="0"/>
        <v>0</v>
      </c>
      <c r="I34" s="15">
        <v>12000000</v>
      </c>
      <c r="J34" s="7">
        <f t="shared" si="0"/>
        <v>0</v>
      </c>
      <c r="K34" s="15">
        <v>12000000</v>
      </c>
      <c r="L34" s="7">
        <f t="shared" si="1"/>
        <v>0</v>
      </c>
      <c r="M34" s="15">
        <v>12000000</v>
      </c>
      <c r="N34" s="7">
        <f t="shared" si="1"/>
        <v>0</v>
      </c>
      <c r="O34" s="15">
        <v>12000000</v>
      </c>
      <c r="P34" s="7">
        <f t="shared" si="2"/>
        <v>0</v>
      </c>
      <c r="Q34" s="15">
        <v>12000000</v>
      </c>
      <c r="R34" s="7">
        <f t="shared" si="3"/>
        <v>0</v>
      </c>
      <c r="S34" s="15">
        <v>12000000</v>
      </c>
      <c r="T34" s="7">
        <f t="shared" si="4"/>
        <v>0</v>
      </c>
      <c r="U34" s="15">
        <v>12000000</v>
      </c>
      <c r="V34" s="7">
        <f t="shared" si="5"/>
        <v>0</v>
      </c>
      <c r="W34" s="15">
        <v>12000000</v>
      </c>
      <c r="X34" s="7">
        <f t="shared" si="1"/>
        <v>0</v>
      </c>
      <c r="Y34" s="15">
        <v>12000000</v>
      </c>
      <c r="Z34" s="7">
        <f t="shared" si="6"/>
        <v>0</v>
      </c>
      <c r="AA34" s="15">
        <v>12000000</v>
      </c>
      <c r="AB34" s="7">
        <f t="shared" si="6"/>
        <v>0</v>
      </c>
      <c r="AC34" s="15">
        <v>12000000</v>
      </c>
      <c r="AD34" s="7">
        <f t="shared" si="6"/>
        <v>0</v>
      </c>
      <c r="AE34" s="15">
        <v>12000000</v>
      </c>
    </row>
    <row r="35" spans="1:31" x14ac:dyDescent="0.2">
      <c r="A35" s="19" t="s">
        <v>48</v>
      </c>
      <c r="B35" s="20" t="s">
        <v>17</v>
      </c>
      <c r="C35" s="13">
        <f>C36+C38</f>
        <v>38700000</v>
      </c>
      <c r="D35" s="7">
        <f t="shared" si="0"/>
        <v>0</v>
      </c>
      <c r="E35" s="13">
        <f>E36+E38</f>
        <v>38700000</v>
      </c>
      <c r="F35" s="7">
        <f t="shared" si="0"/>
        <v>0</v>
      </c>
      <c r="G35" s="13">
        <f>G36+G38</f>
        <v>38700000</v>
      </c>
      <c r="H35" s="7">
        <f t="shared" si="0"/>
        <v>0</v>
      </c>
      <c r="I35" s="13">
        <f>I36+I38</f>
        <v>38700000</v>
      </c>
      <c r="J35" s="7">
        <f t="shared" si="0"/>
        <v>0</v>
      </c>
      <c r="K35" s="13">
        <f>K36+K38</f>
        <v>38700000</v>
      </c>
      <c r="L35" s="7">
        <f t="shared" si="1"/>
        <v>0</v>
      </c>
      <c r="M35" s="13">
        <f>M36+M38</f>
        <v>38700000</v>
      </c>
      <c r="N35" s="7">
        <f t="shared" si="1"/>
        <v>0</v>
      </c>
      <c r="O35" s="13">
        <f>O36+O38</f>
        <v>38700000</v>
      </c>
      <c r="P35" s="7">
        <f t="shared" si="2"/>
        <v>0</v>
      </c>
      <c r="Q35" s="13">
        <f>Q36+Q38</f>
        <v>38700000</v>
      </c>
      <c r="R35" s="7">
        <f t="shared" si="3"/>
        <v>-2519904.4399999976</v>
      </c>
      <c r="S35" s="13">
        <f>S36+S38</f>
        <v>36180095.560000002</v>
      </c>
      <c r="T35" s="7">
        <f t="shared" si="4"/>
        <v>-2519904.4399999976</v>
      </c>
      <c r="U35" s="13">
        <f>U36+U38</f>
        <v>36180095.560000002</v>
      </c>
      <c r="V35" s="7">
        <f t="shared" si="5"/>
        <v>0</v>
      </c>
      <c r="W35" s="13">
        <f>W36+W38</f>
        <v>36180095.560000002</v>
      </c>
      <c r="X35" s="7">
        <f t="shared" si="1"/>
        <v>0</v>
      </c>
      <c r="Y35" s="13">
        <f>Y36+Y38</f>
        <v>36180095.560000002</v>
      </c>
      <c r="Z35" s="7">
        <f t="shared" si="6"/>
        <v>0</v>
      </c>
      <c r="AA35" s="13">
        <f>AA36+AA38</f>
        <v>36180095.560000002</v>
      </c>
      <c r="AB35" s="7">
        <f t="shared" si="6"/>
        <v>0</v>
      </c>
      <c r="AC35" s="13">
        <f>AC36+AC38</f>
        <v>36180095.560000002</v>
      </c>
      <c r="AD35" s="7">
        <f t="shared" si="6"/>
        <v>-9000000.0000000037</v>
      </c>
      <c r="AE35" s="13">
        <f>AE36+AE38</f>
        <v>27180095.559999999</v>
      </c>
    </row>
    <row r="36" spans="1:31" x14ac:dyDescent="0.2">
      <c r="A36" s="19" t="s">
        <v>107</v>
      </c>
      <c r="B36" s="20" t="s">
        <v>108</v>
      </c>
      <c r="C36" s="15">
        <v>34200000</v>
      </c>
      <c r="D36" s="7">
        <f t="shared" si="0"/>
        <v>0</v>
      </c>
      <c r="E36" s="15">
        <v>34200000</v>
      </c>
      <c r="F36" s="7">
        <f t="shared" si="0"/>
        <v>0</v>
      </c>
      <c r="G36" s="15">
        <v>34200000</v>
      </c>
      <c r="H36" s="7">
        <f t="shared" si="0"/>
        <v>0</v>
      </c>
      <c r="I36" s="15">
        <v>34200000</v>
      </c>
      <c r="J36" s="7">
        <f t="shared" si="0"/>
        <v>0</v>
      </c>
      <c r="K36" s="15">
        <v>34200000</v>
      </c>
      <c r="L36" s="7">
        <f t="shared" si="1"/>
        <v>0</v>
      </c>
      <c r="M36" s="15">
        <v>34200000</v>
      </c>
      <c r="N36" s="7">
        <f t="shared" si="1"/>
        <v>0</v>
      </c>
      <c r="O36" s="15">
        <v>34200000</v>
      </c>
      <c r="P36" s="7">
        <f t="shared" si="2"/>
        <v>0</v>
      </c>
      <c r="Q36" s="15">
        <v>34200000</v>
      </c>
      <c r="R36" s="7">
        <f t="shared" si="3"/>
        <v>-2519904.4400000013</v>
      </c>
      <c r="S36" s="15">
        <v>31680095.559999999</v>
      </c>
      <c r="T36" s="7">
        <f t="shared" si="4"/>
        <v>-2519904.4400000013</v>
      </c>
      <c r="U36" s="15">
        <v>31680095.559999999</v>
      </c>
      <c r="V36" s="7">
        <f t="shared" si="5"/>
        <v>0</v>
      </c>
      <c r="W36" s="15">
        <v>31680095.559999999</v>
      </c>
      <c r="X36" s="7">
        <f t="shared" ref="X36:AD65" si="7">Y36-W36</f>
        <v>0</v>
      </c>
      <c r="Y36" s="15">
        <v>31680095.559999999</v>
      </c>
      <c r="Z36" s="7">
        <f t="shared" si="7"/>
        <v>0</v>
      </c>
      <c r="AA36" s="15">
        <v>31680095.559999999</v>
      </c>
      <c r="AB36" s="7">
        <f t="shared" si="7"/>
        <v>0</v>
      </c>
      <c r="AC36" s="15">
        <v>31680095.559999999</v>
      </c>
      <c r="AD36" s="7">
        <f t="shared" si="7"/>
        <v>-8000000</v>
      </c>
      <c r="AE36" s="15">
        <v>23680095.559999999</v>
      </c>
    </row>
    <row r="37" spans="1:31" ht="25.5" x14ac:dyDescent="0.2">
      <c r="A37" s="19" t="s">
        <v>49</v>
      </c>
      <c r="B37" s="20" t="s">
        <v>109</v>
      </c>
      <c r="C37" s="15">
        <v>34200000</v>
      </c>
      <c r="D37" s="7">
        <f t="shared" si="0"/>
        <v>0</v>
      </c>
      <c r="E37" s="15">
        <v>34200000</v>
      </c>
      <c r="F37" s="7">
        <f t="shared" si="0"/>
        <v>0</v>
      </c>
      <c r="G37" s="15">
        <v>34200000</v>
      </c>
      <c r="H37" s="7">
        <f t="shared" si="0"/>
        <v>0</v>
      </c>
      <c r="I37" s="15">
        <v>34200000</v>
      </c>
      <c r="J37" s="7">
        <f t="shared" si="0"/>
        <v>0</v>
      </c>
      <c r="K37" s="15">
        <v>34200000</v>
      </c>
      <c r="L37" s="7">
        <f t="shared" si="1"/>
        <v>0</v>
      </c>
      <c r="M37" s="15">
        <v>34200000</v>
      </c>
      <c r="N37" s="7">
        <f t="shared" si="1"/>
        <v>0</v>
      </c>
      <c r="O37" s="15">
        <v>34200000</v>
      </c>
      <c r="P37" s="7">
        <f t="shared" si="2"/>
        <v>0</v>
      </c>
      <c r="Q37" s="15">
        <v>34200000</v>
      </c>
      <c r="R37" s="7">
        <f t="shared" si="3"/>
        <v>-2519904.4400000013</v>
      </c>
      <c r="S37" s="15">
        <v>31680095.559999999</v>
      </c>
      <c r="T37" s="7">
        <f t="shared" si="4"/>
        <v>-2519904.4400000013</v>
      </c>
      <c r="U37" s="15">
        <v>31680095.559999999</v>
      </c>
      <c r="V37" s="7">
        <f t="shared" si="5"/>
        <v>0</v>
      </c>
      <c r="W37" s="15">
        <v>31680095.559999999</v>
      </c>
      <c r="X37" s="7">
        <f t="shared" si="7"/>
        <v>0</v>
      </c>
      <c r="Y37" s="15">
        <v>31680095.559999999</v>
      </c>
      <c r="Z37" s="7">
        <f t="shared" si="7"/>
        <v>0</v>
      </c>
      <c r="AA37" s="15">
        <v>31680095.559999999</v>
      </c>
      <c r="AB37" s="7">
        <f t="shared" si="7"/>
        <v>0</v>
      </c>
      <c r="AC37" s="15">
        <v>31680095.559999999</v>
      </c>
      <c r="AD37" s="7">
        <f t="shared" si="7"/>
        <v>-8000000</v>
      </c>
      <c r="AE37" s="15">
        <v>23680095.559999999</v>
      </c>
    </row>
    <row r="38" spans="1:31" x14ac:dyDescent="0.2">
      <c r="A38" s="19" t="s">
        <v>110</v>
      </c>
      <c r="B38" s="20" t="s">
        <v>18</v>
      </c>
      <c r="C38" s="15">
        <v>4500000</v>
      </c>
      <c r="D38" s="7">
        <f t="shared" si="0"/>
        <v>0</v>
      </c>
      <c r="E38" s="15">
        <v>4500000</v>
      </c>
      <c r="F38" s="7">
        <f t="shared" si="0"/>
        <v>0</v>
      </c>
      <c r="G38" s="15">
        <v>4500000</v>
      </c>
      <c r="H38" s="7">
        <f t="shared" si="0"/>
        <v>0</v>
      </c>
      <c r="I38" s="15">
        <v>4500000</v>
      </c>
      <c r="J38" s="7">
        <f t="shared" si="0"/>
        <v>0</v>
      </c>
      <c r="K38" s="15">
        <v>4500000</v>
      </c>
      <c r="L38" s="7">
        <f t="shared" si="1"/>
        <v>0</v>
      </c>
      <c r="M38" s="15">
        <v>4500000</v>
      </c>
      <c r="N38" s="7">
        <f t="shared" si="1"/>
        <v>0</v>
      </c>
      <c r="O38" s="15">
        <v>4500000</v>
      </c>
      <c r="P38" s="7">
        <f t="shared" si="2"/>
        <v>0</v>
      </c>
      <c r="Q38" s="15">
        <v>4500000</v>
      </c>
      <c r="R38" s="7">
        <f t="shared" si="3"/>
        <v>0</v>
      </c>
      <c r="S38" s="15">
        <v>4500000</v>
      </c>
      <c r="T38" s="7">
        <f t="shared" si="4"/>
        <v>0</v>
      </c>
      <c r="U38" s="15">
        <v>4500000</v>
      </c>
      <c r="V38" s="7">
        <f t="shared" si="5"/>
        <v>0</v>
      </c>
      <c r="W38" s="15">
        <v>4500000</v>
      </c>
      <c r="X38" s="7">
        <f t="shared" si="7"/>
        <v>0</v>
      </c>
      <c r="Y38" s="15">
        <v>4500000</v>
      </c>
      <c r="Z38" s="7">
        <f t="shared" si="7"/>
        <v>0</v>
      </c>
      <c r="AA38" s="15">
        <v>4500000</v>
      </c>
      <c r="AB38" s="7">
        <f t="shared" si="7"/>
        <v>0</v>
      </c>
      <c r="AC38" s="15">
        <v>4500000</v>
      </c>
      <c r="AD38" s="7">
        <f t="shared" si="7"/>
        <v>-1000000</v>
      </c>
      <c r="AE38" s="15">
        <v>3500000</v>
      </c>
    </row>
    <row r="39" spans="1:31" ht="38.25" x14ac:dyDescent="0.2">
      <c r="A39" s="19" t="s">
        <v>50</v>
      </c>
      <c r="B39" s="20" t="s">
        <v>111</v>
      </c>
      <c r="C39" s="15">
        <v>4500000</v>
      </c>
      <c r="D39" s="7">
        <f t="shared" si="0"/>
        <v>0</v>
      </c>
      <c r="E39" s="15">
        <v>4500000</v>
      </c>
      <c r="F39" s="7">
        <f t="shared" si="0"/>
        <v>0</v>
      </c>
      <c r="G39" s="15">
        <v>4500000</v>
      </c>
      <c r="H39" s="7">
        <f t="shared" si="0"/>
        <v>0</v>
      </c>
      <c r="I39" s="15">
        <v>4500000</v>
      </c>
      <c r="J39" s="7">
        <f t="shared" si="0"/>
        <v>0</v>
      </c>
      <c r="K39" s="15">
        <v>4500000</v>
      </c>
      <c r="L39" s="7">
        <f t="shared" si="1"/>
        <v>0</v>
      </c>
      <c r="M39" s="15">
        <v>4500000</v>
      </c>
      <c r="N39" s="7">
        <f t="shared" si="1"/>
        <v>0</v>
      </c>
      <c r="O39" s="15">
        <v>4500000</v>
      </c>
      <c r="P39" s="7">
        <f t="shared" si="2"/>
        <v>0</v>
      </c>
      <c r="Q39" s="15">
        <v>4500000</v>
      </c>
      <c r="R39" s="7">
        <f t="shared" si="3"/>
        <v>0</v>
      </c>
      <c r="S39" s="15">
        <v>4500000</v>
      </c>
      <c r="T39" s="7">
        <f t="shared" si="4"/>
        <v>0</v>
      </c>
      <c r="U39" s="15">
        <v>4500000</v>
      </c>
      <c r="V39" s="7">
        <f t="shared" si="5"/>
        <v>0</v>
      </c>
      <c r="W39" s="15">
        <v>4500000</v>
      </c>
      <c r="X39" s="7">
        <f t="shared" si="7"/>
        <v>0</v>
      </c>
      <c r="Y39" s="15">
        <v>4500000</v>
      </c>
      <c r="Z39" s="7">
        <f t="shared" si="7"/>
        <v>0</v>
      </c>
      <c r="AA39" s="15">
        <v>4500000</v>
      </c>
      <c r="AB39" s="7">
        <f t="shared" si="7"/>
        <v>0</v>
      </c>
      <c r="AC39" s="15">
        <v>4500000</v>
      </c>
      <c r="AD39" s="7">
        <f t="shared" si="7"/>
        <v>-1000000</v>
      </c>
      <c r="AE39" s="15">
        <v>3500000</v>
      </c>
    </row>
    <row r="40" spans="1:31" x14ac:dyDescent="0.2">
      <c r="A40" s="19" t="s">
        <v>181</v>
      </c>
      <c r="B40" s="20" t="s">
        <v>182</v>
      </c>
      <c r="C40" s="13">
        <f>C41</f>
        <v>0</v>
      </c>
      <c r="D40" s="7">
        <f t="shared" si="0"/>
        <v>0</v>
      </c>
      <c r="E40" s="13">
        <f>E41</f>
        <v>0</v>
      </c>
      <c r="F40" s="7">
        <f t="shared" si="0"/>
        <v>0</v>
      </c>
      <c r="G40" s="13">
        <f>G41</f>
        <v>0</v>
      </c>
      <c r="H40" s="7">
        <f t="shared" si="0"/>
        <v>0</v>
      </c>
      <c r="I40" s="13">
        <f>I41</f>
        <v>0</v>
      </c>
      <c r="J40" s="7">
        <f t="shared" si="0"/>
        <v>0</v>
      </c>
      <c r="K40" s="13">
        <f>K41</f>
        <v>0</v>
      </c>
      <c r="L40" s="7">
        <f t="shared" si="1"/>
        <v>0</v>
      </c>
      <c r="M40" s="13">
        <f>M41</f>
        <v>0</v>
      </c>
      <c r="N40" s="7">
        <f t="shared" si="1"/>
        <v>12800</v>
      </c>
      <c r="O40" s="13">
        <f>O41</f>
        <v>12800</v>
      </c>
      <c r="P40" s="7">
        <f t="shared" si="2"/>
        <v>12800</v>
      </c>
      <c r="Q40" s="13">
        <f>Q41</f>
        <v>12800</v>
      </c>
      <c r="R40" s="7">
        <f t="shared" si="3"/>
        <v>0</v>
      </c>
      <c r="S40" s="13">
        <f>S41</f>
        <v>12800</v>
      </c>
      <c r="T40" s="7">
        <f t="shared" si="4"/>
        <v>0</v>
      </c>
      <c r="U40" s="13">
        <f>U41</f>
        <v>12800</v>
      </c>
      <c r="V40" s="7">
        <f t="shared" si="5"/>
        <v>0</v>
      </c>
      <c r="W40" s="13">
        <f>W41</f>
        <v>12800</v>
      </c>
      <c r="X40" s="7">
        <f t="shared" si="7"/>
        <v>0</v>
      </c>
      <c r="Y40" s="13">
        <f>Y41</f>
        <v>12800</v>
      </c>
      <c r="Z40" s="7">
        <f t="shared" si="7"/>
        <v>4800</v>
      </c>
      <c r="AA40" s="13">
        <f>AA41</f>
        <v>17600</v>
      </c>
      <c r="AB40" s="7">
        <f t="shared" si="7"/>
        <v>0</v>
      </c>
      <c r="AC40" s="13">
        <f>AC41</f>
        <v>17600</v>
      </c>
      <c r="AD40" s="7">
        <f t="shared" si="7"/>
        <v>6400</v>
      </c>
      <c r="AE40" s="13">
        <f>AE41</f>
        <v>24000</v>
      </c>
    </row>
    <row r="41" spans="1:31" ht="41.25" customHeight="1" x14ac:dyDescent="0.2">
      <c r="A41" s="19" t="s">
        <v>183</v>
      </c>
      <c r="B41" s="20" t="s">
        <v>184</v>
      </c>
      <c r="C41" s="13">
        <f t="shared" ref="C41:O42" si="8">C42</f>
        <v>0</v>
      </c>
      <c r="D41" s="7">
        <f t="shared" si="0"/>
        <v>0</v>
      </c>
      <c r="E41" s="13">
        <f t="shared" si="8"/>
        <v>0</v>
      </c>
      <c r="F41" s="7">
        <f t="shared" si="0"/>
        <v>0</v>
      </c>
      <c r="G41" s="13">
        <f t="shared" si="8"/>
        <v>0</v>
      </c>
      <c r="H41" s="7">
        <f t="shared" si="0"/>
        <v>0</v>
      </c>
      <c r="I41" s="13">
        <f t="shared" si="8"/>
        <v>0</v>
      </c>
      <c r="J41" s="7">
        <f t="shared" si="0"/>
        <v>0</v>
      </c>
      <c r="K41" s="13">
        <f t="shared" si="8"/>
        <v>0</v>
      </c>
      <c r="L41" s="7">
        <f t="shared" si="1"/>
        <v>0</v>
      </c>
      <c r="M41" s="13">
        <f t="shared" si="8"/>
        <v>0</v>
      </c>
      <c r="N41" s="7">
        <f t="shared" si="1"/>
        <v>12800</v>
      </c>
      <c r="O41" s="13">
        <f t="shared" si="8"/>
        <v>12800</v>
      </c>
      <c r="P41" s="7">
        <f t="shared" ref="P41:P72" si="9">Q41-M41</f>
        <v>12800</v>
      </c>
      <c r="Q41" s="13">
        <f t="shared" ref="Q41:AE42" si="10">Q42</f>
        <v>12800</v>
      </c>
      <c r="R41" s="7">
        <f t="shared" ref="R41:R72" si="11">S41-O41</f>
        <v>0</v>
      </c>
      <c r="S41" s="13">
        <f t="shared" si="10"/>
        <v>12800</v>
      </c>
      <c r="T41" s="7">
        <f t="shared" ref="T41:T72" si="12">U41-Q41</f>
        <v>0</v>
      </c>
      <c r="U41" s="13">
        <f t="shared" si="10"/>
        <v>12800</v>
      </c>
      <c r="V41" s="7">
        <f t="shared" ref="V41:V72" si="13">W41-S41</f>
        <v>0</v>
      </c>
      <c r="W41" s="13">
        <f t="shared" si="10"/>
        <v>12800</v>
      </c>
      <c r="X41" s="7">
        <f t="shared" si="7"/>
        <v>0</v>
      </c>
      <c r="Y41" s="13">
        <f t="shared" si="10"/>
        <v>12800</v>
      </c>
      <c r="Z41" s="7">
        <f t="shared" si="7"/>
        <v>4800</v>
      </c>
      <c r="AA41" s="13">
        <f t="shared" si="10"/>
        <v>17600</v>
      </c>
      <c r="AB41" s="7">
        <f t="shared" si="7"/>
        <v>0</v>
      </c>
      <c r="AC41" s="13">
        <f t="shared" si="10"/>
        <v>17600</v>
      </c>
      <c r="AD41" s="7">
        <f t="shared" si="7"/>
        <v>6400</v>
      </c>
      <c r="AE41" s="13">
        <f t="shared" si="10"/>
        <v>24000</v>
      </c>
    </row>
    <row r="42" spans="1:31" ht="54.75" customHeight="1" x14ac:dyDescent="0.2">
      <c r="A42" s="19" t="s">
        <v>185</v>
      </c>
      <c r="B42" s="20" t="s">
        <v>186</v>
      </c>
      <c r="C42" s="13">
        <f t="shared" si="8"/>
        <v>0</v>
      </c>
      <c r="D42" s="7">
        <f t="shared" si="0"/>
        <v>0</v>
      </c>
      <c r="E42" s="13">
        <f t="shared" si="8"/>
        <v>0</v>
      </c>
      <c r="F42" s="7">
        <f t="shared" si="0"/>
        <v>0</v>
      </c>
      <c r="G42" s="13">
        <f t="shared" si="8"/>
        <v>0</v>
      </c>
      <c r="H42" s="7">
        <f t="shared" si="0"/>
        <v>0</v>
      </c>
      <c r="I42" s="13">
        <f t="shared" si="8"/>
        <v>0</v>
      </c>
      <c r="J42" s="7">
        <f t="shared" si="0"/>
        <v>0</v>
      </c>
      <c r="K42" s="13">
        <f t="shared" si="8"/>
        <v>0</v>
      </c>
      <c r="L42" s="7">
        <f t="shared" si="1"/>
        <v>0</v>
      </c>
      <c r="M42" s="13">
        <f t="shared" si="8"/>
        <v>0</v>
      </c>
      <c r="N42" s="7">
        <f t="shared" si="1"/>
        <v>12800</v>
      </c>
      <c r="O42" s="13">
        <f t="shared" si="8"/>
        <v>12800</v>
      </c>
      <c r="P42" s="7">
        <f t="shared" si="9"/>
        <v>12800</v>
      </c>
      <c r="Q42" s="13">
        <f t="shared" si="10"/>
        <v>12800</v>
      </c>
      <c r="R42" s="7">
        <f t="shared" si="11"/>
        <v>0</v>
      </c>
      <c r="S42" s="13">
        <f t="shared" si="10"/>
        <v>12800</v>
      </c>
      <c r="T42" s="7">
        <f t="shared" si="12"/>
        <v>0</v>
      </c>
      <c r="U42" s="13">
        <f t="shared" si="10"/>
        <v>12800</v>
      </c>
      <c r="V42" s="7">
        <f t="shared" si="13"/>
        <v>0</v>
      </c>
      <c r="W42" s="13">
        <f t="shared" si="10"/>
        <v>12800</v>
      </c>
      <c r="X42" s="7">
        <f t="shared" si="7"/>
        <v>0</v>
      </c>
      <c r="Y42" s="13">
        <f t="shared" si="10"/>
        <v>12800</v>
      </c>
      <c r="Z42" s="7">
        <f t="shared" si="7"/>
        <v>4800</v>
      </c>
      <c r="AA42" s="13">
        <f t="shared" si="10"/>
        <v>17600</v>
      </c>
      <c r="AB42" s="7">
        <f t="shared" si="7"/>
        <v>0</v>
      </c>
      <c r="AC42" s="13">
        <f t="shared" si="10"/>
        <v>17600</v>
      </c>
      <c r="AD42" s="7">
        <f t="shared" si="7"/>
        <v>6400</v>
      </c>
      <c r="AE42" s="13">
        <f t="shared" si="10"/>
        <v>24000</v>
      </c>
    </row>
    <row r="43" spans="1:31" ht="67.5" customHeight="1" x14ac:dyDescent="0.2">
      <c r="A43" s="19" t="s">
        <v>187</v>
      </c>
      <c r="B43" s="20" t="s">
        <v>188</v>
      </c>
      <c r="C43" s="15"/>
      <c r="D43" s="7">
        <f t="shared" si="0"/>
        <v>0</v>
      </c>
      <c r="E43" s="15"/>
      <c r="F43" s="7">
        <f t="shared" si="0"/>
        <v>0</v>
      </c>
      <c r="G43" s="15"/>
      <c r="H43" s="7">
        <f t="shared" si="0"/>
        <v>0</v>
      </c>
      <c r="I43" s="15"/>
      <c r="J43" s="7">
        <f t="shared" si="0"/>
        <v>0</v>
      </c>
      <c r="K43" s="15"/>
      <c r="L43" s="7">
        <f t="shared" si="1"/>
        <v>0</v>
      </c>
      <c r="M43" s="15"/>
      <c r="N43" s="7">
        <f t="shared" si="1"/>
        <v>12800</v>
      </c>
      <c r="O43" s="15">
        <v>12800</v>
      </c>
      <c r="P43" s="7">
        <f t="shared" si="9"/>
        <v>12800</v>
      </c>
      <c r="Q43" s="15">
        <v>12800</v>
      </c>
      <c r="R43" s="7">
        <f t="shared" si="11"/>
        <v>0</v>
      </c>
      <c r="S43" s="15">
        <v>12800</v>
      </c>
      <c r="T43" s="7">
        <f t="shared" si="12"/>
        <v>0</v>
      </c>
      <c r="U43" s="15">
        <v>12800</v>
      </c>
      <c r="V43" s="7">
        <f t="shared" si="13"/>
        <v>0</v>
      </c>
      <c r="W43" s="15">
        <v>12800</v>
      </c>
      <c r="X43" s="7">
        <f t="shared" si="7"/>
        <v>0</v>
      </c>
      <c r="Y43" s="15">
        <v>12800</v>
      </c>
      <c r="Z43" s="7">
        <f t="shared" si="7"/>
        <v>4800</v>
      </c>
      <c r="AA43" s="15">
        <v>17600</v>
      </c>
      <c r="AB43" s="7">
        <f t="shared" si="7"/>
        <v>0</v>
      </c>
      <c r="AC43" s="15">
        <v>17600</v>
      </c>
      <c r="AD43" s="7">
        <f t="shared" si="7"/>
        <v>6400</v>
      </c>
      <c r="AE43" s="15">
        <v>24000</v>
      </c>
    </row>
    <row r="44" spans="1:31" ht="38.25" x14ac:dyDescent="0.2">
      <c r="A44" s="19" t="s">
        <v>51</v>
      </c>
      <c r="B44" s="20" t="s">
        <v>19</v>
      </c>
      <c r="C44" s="13">
        <f>C45+C52+C54+C57</f>
        <v>32481400</v>
      </c>
      <c r="D44" s="7">
        <f t="shared" si="0"/>
        <v>0</v>
      </c>
      <c r="E44" s="13">
        <f>E45+E52+E54+E57</f>
        <v>32481400</v>
      </c>
      <c r="F44" s="7">
        <f t="shared" si="0"/>
        <v>0</v>
      </c>
      <c r="G44" s="13">
        <f>G45+G52+G54+G57</f>
        <v>32481400</v>
      </c>
      <c r="H44" s="7">
        <f t="shared" si="0"/>
        <v>33600</v>
      </c>
      <c r="I44" s="13">
        <f>I45+I52+I54+I57</f>
        <v>32515000</v>
      </c>
      <c r="J44" s="7">
        <f t="shared" si="0"/>
        <v>0</v>
      </c>
      <c r="K44" s="13">
        <f>K45+K52+K54+K57</f>
        <v>32515000</v>
      </c>
      <c r="L44" s="7">
        <f t="shared" si="1"/>
        <v>0</v>
      </c>
      <c r="M44" s="13">
        <f>M45+M52+M54+M57</f>
        <v>32515000</v>
      </c>
      <c r="N44" s="7">
        <f t="shared" si="1"/>
        <v>250.10999999940395</v>
      </c>
      <c r="O44" s="13">
        <f>O45+O52+O54+O57</f>
        <v>32515250.109999999</v>
      </c>
      <c r="P44" s="7">
        <f t="shared" si="9"/>
        <v>250.10999999940395</v>
      </c>
      <c r="Q44" s="13">
        <f>Q45+Q52+Q54+Q57</f>
        <v>32515250.109999999</v>
      </c>
      <c r="R44" s="7">
        <f t="shared" si="11"/>
        <v>0</v>
      </c>
      <c r="S44" s="13">
        <f>S45+S52+S54+S57</f>
        <v>32515250.109999999</v>
      </c>
      <c r="T44" s="7">
        <f t="shared" si="12"/>
        <v>0</v>
      </c>
      <c r="U44" s="13">
        <f>U45+U52+U54+U57</f>
        <v>32515250.109999999</v>
      </c>
      <c r="V44" s="7">
        <f t="shared" si="13"/>
        <v>-249.6900000013411</v>
      </c>
      <c r="W44" s="13">
        <f>W45+W52+W54+W57</f>
        <v>32515000.419999998</v>
      </c>
      <c r="X44" s="7">
        <f t="shared" si="7"/>
        <v>0</v>
      </c>
      <c r="Y44" s="13">
        <f>Y45+Y52+Y54+Y57</f>
        <v>32515000.419999998</v>
      </c>
      <c r="Z44" s="7">
        <f t="shared" si="7"/>
        <v>0</v>
      </c>
      <c r="AA44" s="13">
        <f>AA45+AA52+AA54+AA57</f>
        <v>32515000.419999998</v>
      </c>
      <c r="AB44" s="7">
        <f t="shared" si="7"/>
        <v>15069.390000000596</v>
      </c>
      <c r="AC44" s="13">
        <f>AC45+AC52+AC54+AC57</f>
        <v>32530069.809999999</v>
      </c>
      <c r="AD44" s="7">
        <f t="shared" si="7"/>
        <v>5023.140000000596</v>
      </c>
      <c r="AE44" s="13">
        <f>AE45+AE52+AE54+AE57</f>
        <v>32535092.949999999</v>
      </c>
    </row>
    <row r="45" spans="1:31" ht="79.5" customHeight="1" x14ac:dyDescent="0.2">
      <c r="A45" s="19" t="s">
        <v>52</v>
      </c>
      <c r="B45" s="20" t="s">
        <v>20</v>
      </c>
      <c r="C45" s="13">
        <f>C46+C48+C50</f>
        <v>28970800</v>
      </c>
      <c r="D45" s="7">
        <f t="shared" si="0"/>
        <v>0</v>
      </c>
      <c r="E45" s="13">
        <f>E46+E48+E50</f>
        <v>28970800</v>
      </c>
      <c r="F45" s="7">
        <f t="shared" si="0"/>
        <v>0</v>
      </c>
      <c r="G45" s="13">
        <f>G46+G48+G50</f>
        <v>28970800</v>
      </c>
      <c r="H45" s="7">
        <f t="shared" si="0"/>
        <v>0</v>
      </c>
      <c r="I45" s="13">
        <f>I46+I48+I50</f>
        <v>28970800</v>
      </c>
      <c r="J45" s="7">
        <f t="shared" si="0"/>
        <v>0</v>
      </c>
      <c r="K45" s="13">
        <f>K46+K48+K50</f>
        <v>28970800</v>
      </c>
      <c r="L45" s="7">
        <f t="shared" si="1"/>
        <v>0</v>
      </c>
      <c r="M45" s="13">
        <f>M46+M48+M50</f>
        <v>28970800</v>
      </c>
      <c r="N45" s="7">
        <f t="shared" si="1"/>
        <v>0</v>
      </c>
      <c r="O45" s="13">
        <f>O46+O48+O50</f>
        <v>28970800</v>
      </c>
      <c r="P45" s="7">
        <f t="shared" si="9"/>
        <v>0</v>
      </c>
      <c r="Q45" s="13">
        <f>Q46+Q48+Q50</f>
        <v>28970800</v>
      </c>
      <c r="R45" s="7">
        <f t="shared" si="11"/>
        <v>0</v>
      </c>
      <c r="S45" s="13">
        <f>S46+S48+S50</f>
        <v>28970800</v>
      </c>
      <c r="T45" s="7">
        <f t="shared" si="12"/>
        <v>0</v>
      </c>
      <c r="U45" s="13">
        <f>U46+U48+U50</f>
        <v>28970800</v>
      </c>
      <c r="V45" s="7">
        <f t="shared" si="13"/>
        <v>0</v>
      </c>
      <c r="W45" s="13">
        <f>W46+W48+W50</f>
        <v>28970800</v>
      </c>
      <c r="X45" s="7">
        <f t="shared" si="7"/>
        <v>0</v>
      </c>
      <c r="Y45" s="13">
        <f>Y46+Y48+Y50</f>
        <v>28970800</v>
      </c>
      <c r="Z45" s="7">
        <f t="shared" si="7"/>
        <v>0</v>
      </c>
      <c r="AA45" s="13">
        <f>AA46+AA48+AA50</f>
        <v>28970800</v>
      </c>
      <c r="AB45" s="7">
        <f t="shared" si="7"/>
        <v>0</v>
      </c>
      <c r="AC45" s="13">
        <f>AC46+AC48+AC50</f>
        <v>28970800</v>
      </c>
      <c r="AD45" s="7">
        <f t="shared" si="7"/>
        <v>0</v>
      </c>
      <c r="AE45" s="13">
        <f>AE46+AE48+AE50</f>
        <v>28970800</v>
      </c>
    </row>
    <row r="46" spans="1:31" ht="54.75" customHeight="1" x14ac:dyDescent="0.2">
      <c r="A46" s="19" t="s">
        <v>112</v>
      </c>
      <c r="B46" s="20" t="s">
        <v>113</v>
      </c>
      <c r="C46" s="15">
        <v>16411600</v>
      </c>
      <c r="D46" s="7">
        <f t="shared" si="0"/>
        <v>0</v>
      </c>
      <c r="E46" s="15">
        <v>16411600</v>
      </c>
      <c r="F46" s="7">
        <f t="shared" si="0"/>
        <v>0</v>
      </c>
      <c r="G46" s="15">
        <v>16411600</v>
      </c>
      <c r="H46" s="7">
        <f t="shared" si="0"/>
        <v>0</v>
      </c>
      <c r="I46" s="15">
        <v>16411600</v>
      </c>
      <c r="J46" s="7">
        <f t="shared" si="0"/>
        <v>0</v>
      </c>
      <c r="K46" s="15">
        <v>16411600</v>
      </c>
      <c r="L46" s="7">
        <f t="shared" si="1"/>
        <v>0</v>
      </c>
      <c r="M46" s="15">
        <v>16411600</v>
      </c>
      <c r="N46" s="7">
        <f t="shared" si="1"/>
        <v>0</v>
      </c>
      <c r="O46" s="15">
        <v>16411600</v>
      </c>
      <c r="P46" s="7">
        <f t="shared" si="9"/>
        <v>0</v>
      </c>
      <c r="Q46" s="15">
        <v>16411600</v>
      </c>
      <c r="R46" s="7">
        <f t="shared" si="11"/>
        <v>0</v>
      </c>
      <c r="S46" s="15">
        <v>16411600</v>
      </c>
      <c r="T46" s="7">
        <f t="shared" si="12"/>
        <v>0</v>
      </c>
      <c r="U46" s="15">
        <v>16411600</v>
      </c>
      <c r="V46" s="7">
        <f t="shared" si="13"/>
        <v>0</v>
      </c>
      <c r="W46" s="15">
        <v>16411600</v>
      </c>
      <c r="X46" s="7">
        <f t="shared" si="7"/>
        <v>0</v>
      </c>
      <c r="Y46" s="15">
        <v>16411600</v>
      </c>
      <c r="Z46" s="7">
        <f t="shared" si="7"/>
        <v>0</v>
      </c>
      <c r="AA46" s="15">
        <v>16411600</v>
      </c>
      <c r="AB46" s="7">
        <f t="shared" si="7"/>
        <v>0</v>
      </c>
      <c r="AC46" s="15">
        <v>16411600</v>
      </c>
      <c r="AD46" s="7">
        <f t="shared" si="7"/>
        <v>0</v>
      </c>
      <c r="AE46" s="15">
        <v>16411600</v>
      </c>
    </row>
    <row r="47" spans="1:31" ht="65.25" customHeight="1" x14ac:dyDescent="0.2">
      <c r="A47" s="19" t="s">
        <v>53</v>
      </c>
      <c r="B47" s="20" t="s">
        <v>114</v>
      </c>
      <c r="C47" s="15">
        <v>16411600</v>
      </c>
      <c r="D47" s="7">
        <f t="shared" si="0"/>
        <v>0</v>
      </c>
      <c r="E47" s="15">
        <v>16411600</v>
      </c>
      <c r="F47" s="7">
        <f t="shared" si="0"/>
        <v>0</v>
      </c>
      <c r="G47" s="15">
        <v>16411600</v>
      </c>
      <c r="H47" s="7">
        <f t="shared" si="0"/>
        <v>0</v>
      </c>
      <c r="I47" s="15">
        <v>16411600</v>
      </c>
      <c r="J47" s="7">
        <f t="shared" si="0"/>
        <v>0</v>
      </c>
      <c r="K47" s="15">
        <v>16411600</v>
      </c>
      <c r="L47" s="7">
        <f t="shared" si="1"/>
        <v>0</v>
      </c>
      <c r="M47" s="15">
        <v>16411600</v>
      </c>
      <c r="N47" s="7">
        <f t="shared" si="1"/>
        <v>0</v>
      </c>
      <c r="O47" s="15">
        <v>16411600</v>
      </c>
      <c r="P47" s="7">
        <f t="shared" si="9"/>
        <v>0</v>
      </c>
      <c r="Q47" s="15">
        <v>16411600</v>
      </c>
      <c r="R47" s="7">
        <f t="shared" si="11"/>
        <v>0</v>
      </c>
      <c r="S47" s="15">
        <v>16411600</v>
      </c>
      <c r="T47" s="7">
        <f t="shared" si="12"/>
        <v>0</v>
      </c>
      <c r="U47" s="15">
        <v>16411600</v>
      </c>
      <c r="V47" s="7">
        <f t="shared" si="13"/>
        <v>0</v>
      </c>
      <c r="W47" s="15">
        <v>16411600</v>
      </c>
      <c r="X47" s="7">
        <f t="shared" si="7"/>
        <v>0</v>
      </c>
      <c r="Y47" s="15">
        <v>16411600</v>
      </c>
      <c r="Z47" s="7">
        <f t="shared" si="7"/>
        <v>0</v>
      </c>
      <c r="AA47" s="15">
        <v>16411600</v>
      </c>
      <c r="AB47" s="7">
        <f t="shared" si="7"/>
        <v>0</v>
      </c>
      <c r="AC47" s="15">
        <v>16411600</v>
      </c>
      <c r="AD47" s="7">
        <f t="shared" si="7"/>
        <v>0</v>
      </c>
      <c r="AE47" s="15">
        <v>16411600</v>
      </c>
    </row>
    <row r="48" spans="1:31" ht="68.25" customHeight="1" x14ac:dyDescent="0.2">
      <c r="A48" s="19" t="s">
        <v>115</v>
      </c>
      <c r="B48" s="20" t="s">
        <v>116</v>
      </c>
      <c r="C48" s="15">
        <v>72200</v>
      </c>
      <c r="D48" s="7">
        <f t="shared" si="0"/>
        <v>0</v>
      </c>
      <c r="E48" s="15">
        <v>72200</v>
      </c>
      <c r="F48" s="7">
        <f t="shared" si="0"/>
        <v>0</v>
      </c>
      <c r="G48" s="15">
        <v>72200</v>
      </c>
      <c r="H48" s="7">
        <f t="shared" si="0"/>
        <v>0</v>
      </c>
      <c r="I48" s="15">
        <v>72200</v>
      </c>
      <c r="J48" s="7">
        <f t="shared" si="0"/>
        <v>0</v>
      </c>
      <c r="K48" s="15">
        <v>72200</v>
      </c>
      <c r="L48" s="7">
        <f t="shared" si="1"/>
        <v>0</v>
      </c>
      <c r="M48" s="15">
        <v>72200</v>
      </c>
      <c r="N48" s="7">
        <f t="shared" si="1"/>
        <v>0</v>
      </c>
      <c r="O48" s="15">
        <v>72200</v>
      </c>
      <c r="P48" s="7">
        <f t="shared" si="9"/>
        <v>0</v>
      </c>
      <c r="Q48" s="15">
        <v>72200</v>
      </c>
      <c r="R48" s="7">
        <f t="shared" si="11"/>
        <v>0</v>
      </c>
      <c r="S48" s="15">
        <v>72200</v>
      </c>
      <c r="T48" s="7">
        <f t="shared" si="12"/>
        <v>0</v>
      </c>
      <c r="U48" s="15">
        <v>72200</v>
      </c>
      <c r="V48" s="7">
        <f t="shared" si="13"/>
        <v>0</v>
      </c>
      <c r="W48" s="15">
        <v>72200</v>
      </c>
      <c r="X48" s="7">
        <f t="shared" si="7"/>
        <v>0</v>
      </c>
      <c r="Y48" s="15">
        <v>72200</v>
      </c>
      <c r="Z48" s="7">
        <f t="shared" si="7"/>
        <v>0</v>
      </c>
      <c r="AA48" s="15">
        <v>72200</v>
      </c>
      <c r="AB48" s="7">
        <f t="shared" si="7"/>
        <v>0</v>
      </c>
      <c r="AC48" s="15">
        <v>72200</v>
      </c>
      <c r="AD48" s="7">
        <f t="shared" si="7"/>
        <v>0</v>
      </c>
      <c r="AE48" s="15">
        <v>72200</v>
      </c>
    </row>
    <row r="49" spans="1:31" ht="72" customHeight="1" x14ac:dyDescent="0.2">
      <c r="A49" s="19" t="s">
        <v>54</v>
      </c>
      <c r="B49" s="20" t="s">
        <v>117</v>
      </c>
      <c r="C49" s="15">
        <v>72200</v>
      </c>
      <c r="D49" s="7">
        <f t="shared" si="0"/>
        <v>0</v>
      </c>
      <c r="E49" s="15">
        <v>72200</v>
      </c>
      <c r="F49" s="7">
        <f t="shared" si="0"/>
        <v>0</v>
      </c>
      <c r="G49" s="15">
        <v>72200</v>
      </c>
      <c r="H49" s="7">
        <f t="shared" si="0"/>
        <v>0</v>
      </c>
      <c r="I49" s="15">
        <v>72200</v>
      </c>
      <c r="J49" s="7">
        <f t="shared" si="0"/>
        <v>0</v>
      </c>
      <c r="K49" s="15">
        <v>72200</v>
      </c>
      <c r="L49" s="7">
        <f t="shared" si="1"/>
        <v>0</v>
      </c>
      <c r="M49" s="15">
        <v>72200</v>
      </c>
      <c r="N49" s="7">
        <f t="shared" si="1"/>
        <v>0</v>
      </c>
      <c r="O49" s="15">
        <v>72200</v>
      </c>
      <c r="P49" s="7">
        <f t="shared" si="9"/>
        <v>0</v>
      </c>
      <c r="Q49" s="15">
        <v>72200</v>
      </c>
      <c r="R49" s="7">
        <f t="shared" si="11"/>
        <v>0</v>
      </c>
      <c r="S49" s="15">
        <v>72200</v>
      </c>
      <c r="T49" s="7">
        <f t="shared" si="12"/>
        <v>0</v>
      </c>
      <c r="U49" s="15">
        <v>72200</v>
      </c>
      <c r="V49" s="7">
        <f t="shared" si="13"/>
        <v>0</v>
      </c>
      <c r="W49" s="15">
        <v>72200</v>
      </c>
      <c r="X49" s="7">
        <f t="shared" si="7"/>
        <v>0</v>
      </c>
      <c r="Y49" s="15">
        <v>72200</v>
      </c>
      <c r="Z49" s="7">
        <f t="shared" si="7"/>
        <v>0</v>
      </c>
      <c r="AA49" s="15">
        <v>72200</v>
      </c>
      <c r="AB49" s="7">
        <f t="shared" si="7"/>
        <v>0</v>
      </c>
      <c r="AC49" s="15">
        <v>72200</v>
      </c>
      <c r="AD49" s="7">
        <f t="shared" si="7"/>
        <v>0</v>
      </c>
      <c r="AE49" s="15">
        <v>72200</v>
      </c>
    </row>
    <row r="50" spans="1:31" ht="42.75" customHeight="1" x14ac:dyDescent="0.2">
      <c r="A50" s="19" t="s">
        <v>118</v>
      </c>
      <c r="B50" s="20" t="s">
        <v>21</v>
      </c>
      <c r="C50" s="15">
        <v>12487000</v>
      </c>
      <c r="D50" s="7">
        <f t="shared" si="0"/>
        <v>0</v>
      </c>
      <c r="E50" s="15">
        <v>12487000</v>
      </c>
      <c r="F50" s="7">
        <f t="shared" si="0"/>
        <v>0</v>
      </c>
      <c r="G50" s="15">
        <v>12487000</v>
      </c>
      <c r="H50" s="7">
        <f t="shared" si="0"/>
        <v>0</v>
      </c>
      <c r="I50" s="15">
        <v>12487000</v>
      </c>
      <c r="J50" s="7">
        <f t="shared" si="0"/>
        <v>0</v>
      </c>
      <c r="K50" s="15">
        <v>12487000</v>
      </c>
      <c r="L50" s="7">
        <f t="shared" si="1"/>
        <v>0</v>
      </c>
      <c r="M50" s="15">
        <v>12487000</v>
      </c>
      <c r="N50" s="7">
        <f t="shared" si="1"/>
        <v>0</v>
      </c>
      <c r="O50" s="15">
        <v>12487000</v>
      </c>
      <c r="P50" s="7">
        <f t="shared" si="9"/>
        <v>0</v>
      </c>
      <c r="Q50" s="15">
        <v>12487000</v>
      </c>
      <c r="R50" s="7">
        <f t="shared" si="11"/>
        <v>0</v>
      </c>
      <c r="S50" s="15">
        <v>12487000</v>
      </c>
      <c r="T50" s="7">
        <f t="shared" si="12"/>
        <v>0</v>
      </c>
      <c r="U50" s="15">
        <v>12487000</v>
      </c>
      <c r="V50" s="7">
        <f t="shared" si="13"/>
        <v>0</v>
      </c>
      <c r="W50" s="15">
        <v>12487000</v>
      </c>
      <c r="X50" s="7">
        <f t="shared" si="7"/>
        <v>0</v>
      </c>
      <c r="Y50" s="15">
        <v>12487000</v>
      </c>
      <c r="Z50" s="7">
        <f t="shared" si="7"/>
        <v>0</v>
      </c>
      <c r="AA50" s="15">
        <v>12487000</v>
      </c>
      <c r="AB50" s="7">
        <f t="shared" si="7"/>
        <v>0</v>
      </c>
      <c r="AC50" s="15">
        <v>12487000</v>
      </c>
      <c r="AD50" s="7">
        <f t="shared" si="7"/>
        <v>0</v>
      </c>
      <c r="AE50" s="15">
        <v>12487000</v>
      </c>
    </row>
    <row r="51" spans="1:31" ht="40.5" customHeight="1" x14ac:dyDescent="0.2">
      <c r="A51" s="19" t="s">
        <v>55</v>
      </c>
      <c r="B51" s="20" t="s">
        <v>119</v>
      </c>
      <c r="C51" s="15">
        <v>12487000</v>
      </c>
      <c r="D51" s="7">
        <f t="shared" si="0"/>
        <v>0</v>
      </c>
      <c r="E51" s="15">
        <v>12487000</v>
      </c>
      <c r="F51" s="7">
        <f t="shared" si="0"/>
        <v>0</v>
      </c>
      <c r="G51" s="15">
        <v>12487000</v>
      </c>
      <c r="H51" s="7">
        <f t="shared" si="0"/>
        <v>0</v>
      </c>
      <c r="I51" s="15">
        <v>12487000</v>
      </c>
      <c r="J51" s="7">
        <f t="shared" si="0"/>
        <v>0</v>
      </c>
      <c r="K51" s="15">
        <v>12487000</v>
      </c>
      <c r="L51" s="7">
        <f t="shared" si="1"/>
        <v>0</v>
      </c>
      <c r="M51" s="15">
        <v>12487000</v>
      </c>
      <c r="N51" s="7">
        <f t="shared" si="1"/>
        <v>0</v>
      </c>
      <c r="O51" s="15">
        <v>12487000</v>
      </c>
      <c r="P51" s="7">
        <f t="shared" si="9"/>
        <v>0</v>
      </c>
      <c r="Q51" s="15">
        <v>12487000</v>
      </c>
      <c r="R51" s="7">
        <f t="shared" si="11"/>
        <v>0</v>
      </c>
      <c r="S51" s="15">
        <v>12487000</v>
      </c>
      <c r="T51" s="7">
        <f t="shared" si="12"/>
        <v>0</v>
      </c>
      <c r="U51" s="15">
        <v>12487000</v>
      </c>
      <c r="V51" s="7">
        <f t="shared" si="13"/>
        <v>0</v>
      </c>
      <c r="W51" s="15">
        <v>12487000</v>
      </c>
      <c r="X51" s="7">
        <f t="shared" si="7"/>
        <v>0</v>
      </c>
      <c r="Y51" s="15">
        <v>12487000</v>
      </c>
      <c r="Z51" s="7">
        <f t="shared" si="7"/>
        <v>0</v>
      </c>
      <c r="AA51" s="15">
        <v>12487000</v>
      </c>
      <c r="AB51" s="7">
        <f t="shared" si="7"/>
        <v>0</v>
      </c>
      <c r="AC51" s="15">
        <v>12487000</v>
      </c>
      <c r="AD51" s="7">
        <f t="shared" si="7"/>
        <v>0</v>
      </c>
      <c r="AE51" s="15">
        <v>12487000</v>
      </c>
    </row>
    <row r="52" spans="1:31" ht="42.75" customHeight="1" x14ac:dyDescent="0.2">
      <c r="A52" s="19" t="s">
        <v>189</v>
      </c>
      <c r="B52" s="20" t="s">
        <v>190</v>
      </c>
      <c r="C52" s="15"/>
      <c r="D52" s="7">
        <f t="shared" si="0"/>
        <v>0</v>
      </c>
      <c r="E52" s="15"/>
      <c r="F52" s="7">
        <f t="shared" si="0"/>
        <v>0</v>
      </c>
      <c r="G52" s="15"/>
      <c r="H52" s="7">
        <f t="shared" si="0"/>
        <v>33600</v>
      </c>
      <c r="I52" s="15">
        <v>33600</v>
      </c>
      <c r="J52" s="7">
        <f t="shared" si="0"/>
        <v>0</v>
      </c>
      <c r="K52" s="15">
        <v>33600</v>
      </c>
      <c r="L52" s="7">
        <f t="shared" si="1"/>
        <v>0</v>
      </c>
      <c r="M52" s="15">
        <v>33600</v>
      </c>
      <c r="N52" s="7">
        <f t="shared" si="1"/>
        <v>0</v>
      </c>
      <c r="O52" s="15">
        <v>33600</v>
      </c>
      <c r="P52" s="7">
        <f t="shared" si="9"/>
        <v>0</v>
      </c>
      <c r="Q52" s="15">
        <v>33600</v>
      </c>
      <c r="R52" s="7">
        <f t="shared" si="11"/>
        <v>0</v>
      </c>
      <c r="S52" s="15">
        <v>33600</v>
      </c>
      <c r="T52" s="7">
        <f t="shared" si="12"/>
        <v>0</v>
      </c>
      <c r="U52" s="15">
        <v>33600</v>
      </c>
      <c r="V52" s="7">
        <f t="shared" si="13"/>
        <v>-249.69000000000233</v>
      </c>
      <c r="W52" s="15">
        <v>33350.31</v>
      </c>
      <c r="X52" s="7">
        <f t="shared" si="7"/>
        <v>0</v>
      </c>
      <c r="Y52" s="15">
        <v>33350.31</v>
      </c>
      <c r="Z52" s="7">
        <f t="shared" si="7"/>
        <v>0</v>
      </c>
      <c r="AA52" s="15">
        <v>33350.31</v>
      </c>
      <c r="AB52" s="7">
        <f t="shared" si="7"/>
        <v>15069.39</v>
      </c>
      <c r="AC52" s="15">
        <v>48419.7</v>
      </c>
      <c r="AD52" s="7">
        <f t="shared" si="7"/>
        <v>5023.1399999999994</v>
      </c>
      <c r="AE52" s="15">
        <v>53442.84</v>
      </c>
    </row>
    <row r="53" spans="1:31" ht="42.75" customHeight="1" x14ac:dyDescent="0.2">
      <c r="A53" s="21" t="s">
        <v>191</v>
      </c>
      <c r="B53" s="22" t="s">
        <v>192</v>
      </c>
      <c r="C53" s="15"/>
      <c r="D53" s="7">
        <f t="shared" si="0"/>
        <v>0</v>
      </c>
      <c r="E53" s="15"/>
      <c r="F53" s="7">
        <f t="shared" si="0"/>
        <v>0</v>
      </c>
      <c r="G53" s="15"/>
      <c r="H53" s="7">
        <f t="shared" si="0"/>
        <v>33600</v>
      </c>
      <c r="I53" s="15">
        <v>33600</v>
      </c>
      <c r="J53" s="7">
        <f t="shared" si="0"/>
        <v>0</v>
      </c>
      <c r="K53" s="15">
        <v>33600</v>
      </c>
      <c r="L53" s="7">
        <f t="shared" si="1"/>
        <v>0</v>
      </c>
      <c r="M53" s="15">
        <v>33600</v>
      </c>
      <c r="N53" s="7">
        <f t="shared" si="1"/>
        <v>0</v>
      </c>
      <c r="O53" s="15">
        <v>33600</v>
      </c>
      <c r="P53" s="7">
        <f t="shared" si="9"/>
        <v>0</v>
      </c>
      <c r="Q53" s="15">
        <v>33600</v>
      </c>
      <c r="R53" s="7">
        <f t="shared" si="11"/>
        <v>0</v>
      </c>
      <c r="S53" s="15">
        <v>33600</v>
      </c>
      <c r="T53" s="7">
        <f t="shared" si="12"/>
        <v>0</v>
      </c>
      <c r="U53" s="15">
        <v>33600</v>
      </c>
      <c r="V53" s="7">
        <f t="shared" si="13"/>
        <v>-249.69000000000233</v>
      </c>
      <c r="W53" s="15">
        <v>33350.31</v>
      </c>
      <c r="X53" s="7">
        <f t="shared" si="7"/>
        <v>0</v>
      </c>
      <c r="Y53" s="15">
        <v>33350.31</v>
      </c>
      <c r="Z53" s="7">
        <f t="shared" si="7"/>
        <v>0</v>
      </c>
      <c r="AA53" s="15">
        <v>33350.31</v>
      </c>
      <c r="AB53" s="7">
        <f t="shared" si="7"/>
        <v>15069.39</v>
      </c>
      <c r="AC53" s="15">
        <v>48419.7</v>
      </c>
      <c r="AD53" s="7">
        <f t="shared" si="7"/>
        <v>5023.1399999999994</v>
      </c>
      <c r="AE53" s="15">
        <v>53442.84</v>
      </c>
    </row>
    <row r="54" spans="1:31" ht="27" customHeight="1" x14ac:dyDescent="0.2">
      <c r="A54" s="21" t="s">
        <v>193</v>
      </c>
      <c r="B54" s="22" t="s">
        <v>194</v>
      </c>
      <c r="C54" s="15"/>
      <c r="D54" s="7">
        <f t="shared" si="0"/>
        <v>0</v>
      </c>
      <c r="E54" s="15"/>
      <c r="F54" s="7">
        <f t="shared" si="0"/>
        <v>0</v>
      </c>
      <c r="G54" s="15"/>
      <c r="H54" s="7">
        <f t="shared" si="0"/>
        <v>0</v>
      </c>
      <c r="I54" s="15"/>
      <c r="J54" s="7">
        <f t="shared" si="0"/>
        <v>0</v>
      </c>
      <c r="K54" s="15"/>
      <c r="L54" s="7">
        <f t="shared" si="1"/>
        <v>0</v>
      </c>
      <c r="M54" s="15"/>
      <c r="N54" s="7">
        <f t="shared" si="1"/>
        <v>250.11</v>
      </c>
      <c r="O54" s="15">
        <v>250.11</v>
      </c>
      <c r="P54" s="7">
        <f t="shared" si="9"/>
        <v>250.11</v>
      </c>
      <c r="Q54" s="15">
        <v>250.11</v>
      </c>
      <c r="R54" s="7">
        <f t="shared" si="11"/>
        <v>0</v>
      </c>
      <c r="S54" s="15">
        <v>250.11</v>
      </c>
      <c r="T54" s="7">
        <f t="shared" si="12"/>
        <v>0</v>
      </c>
      <c r="U54" s="15">
        <v>250.11</v>
      </c>
      <c r="V54" s="7">
        <f t="shared" si="13"/>
        <v>0</v>
      </c>
      <c r="W54" s="15">
        <v>250.11</v>
      </c>
      <c r="X54" s="7">
        <f t="shared" si="7"/>
        <v>0</v>
      </c>
      <c r="Y54" s="15">
        <v>250.11</v>
      </c>
      <c r="Z54" s="7">
        <f t="shared" si="7"/>
        <v>0</v>
      </c>
      <c r="AA54" s="15">
        <v>250.11</v>
      </c>
      <c r="AB54" s="7">
        <f t="shared" si="7"/>
        <v>0</v>
      </c>
      <c r="AC54" s="15">
        <v>250.11</v>
      </c>
      <c r="AD54" s="7">
        <f t="shared" si="7"/>
        <v>0</v>
      </c>
      <c r="AE54" s="15">
        <v>250.11</v>
      </c>
    </row>
    <row r="55" spans="1:31" ht="42" customHeight="1" x14ac:dyDescent="0.2">
      <c r="A55" s="21" t="s">
        <v>195</v>
      </c>
      <c r="B55" s="22" t="s">
        <v>196</v>
      </c>
      <c r="C55" s="15"/>
      <c r="D55" s="7">
        <f t="shared" si="0"/>
        <v>0</v>
      </c>
      <c r="E55" s="15"/>
      <c r="F55" s="7">
        <f t="shared" si="0"/>
        <v>0</v>
      </c>
      <c r="G55" s="15"/>
      <c r="H55" s="7">
        <f t="shared" si="0"/>
        <v>0</v>
      </c>
      <c r="I55" s="15"/>
      <c r="J55" s="7">
        <f t="shared" si="0"/>
        <v>0</v>
      </c>
      <c r="K55" s="15"/>
      <c r="L55" s="7">
        <f t="shared" si="1"/>
        <v>0</v>
      </c>
      <c r="M55" s="15"/>
      <c r="N55" s="7">
        <f t="shared" si="1"/>
        <v>250.11</v>
      </c>
      <c r="O55" s="15">
        <v>250.11</v>
      </c>
      <c r="P55" s="7">
        <f t="shared" si="9"/>
        <v>250.11</v>
      </c>
      <c r="Q55" s="15">
        <v>250.11</v>
      </c>
      <c r="R55" s="7">
        <f t="shared" si="11"/>
        <v>0</v>
      </c>
      <c r="S55" s="15">
        <v>250.11</v>
      </c>
      <c r="T55" s="7">
        <f t="shared" si="12"/>
        <v>0</v>
      </c>
      <c r="U55" s="15">
        <v>250.11</v>
      </c>
      <c r="V55" s="7">
        <f t="shared" si="13"/>
        <v>0</v>
      </c>
      <c r="W55" s="15">
        <v>250.11</v>
      </c>
      <c r="X55" s="7">
        <f t="shared" si="7"/>
        <v>0</v>
      </c>
      <c r="Y55" s="15">
        <v>250.11</v>
      </c>
      <c r="Z55" s="7">
        <f t="shared" si="7"/>
        <v>0</v>
      </c>
      <c r="AA55" s="15">
        <v>250.11</v>
      </c>
      <c r="AB55" s="7">
        <f t="shared" si="7"/>
        <v>0</v>
      </c>
      <c r="AC55" s="15">
        <v>250.11</v>
      </c>
      <c r="AD55" s="7">
        <f t="shared" si="7"/>
        <v>0</v>
      </c>
      <c r="AE55" s="15">
        <v>250.11</v>
      </c>
    </row>
    <row r="56" spans="1:31" ht="57" customHeight="1" x14ac:dyDescent="0.2">
      <c r="A56" s="19" t="s">
        <v>197</v>
      </c>
      <c r="B56" s="20" t="s">
        <v>198</v>
      </c>
      <c r="C56" s="15"/>
      <c r="D56" s="7">
        <f t="shared" si="0"/>
        <v>0</v>
      </c>
      <c r="E56" s="15"/>
      <c r="F56" s="7">
        <f t="shared" si="0"/>
        <v>0</v>
      </c>
      <c r="G56" s="15"/>
      <c r="H56" s="7">
        <f t="shared" si="0"/>
        <v>0</v>
      </c>
      <c r="I56" s="15"/>
      <c r="J56" s="7">
        <f t="shared" si="0"/>
        <v>0</v>
      </c>
      <c r="K56" s="15"/>
      <c r="L56" s="7">
        <f t="shared" si="1"/>
        <v>0</v>
      </c>
      <c r="M56" s="15"/>
      <c r="N56" s="7">
        <f t="shared" si="1"/>
        <v>250.11</v>
      </c>
      <c r="O56" s="15">
        <v>250.11</v>
      </c>
      <c r="P56" s="7">
        <f t="shared" si="9"/>
        <v>250.11</v>
      </c>
      <c r="Q56" s="15">
        <v>250.11</v>
      </c>
      <c r="R56" s="7">
        <f t="shared" si="11"/>
        <v>0</v>
      </c>
      <c r="S56" s="15">
        <v>250.11</v>
      </c>
      <c r="T56" s="7">
        <f t="shared" si="12"/>
        <v>0</v>
      </c>
      <c r="U56" s="15">
        <v>250.11</v>
      </c>
      <c r="V56" s="7">
        <f t="shared" si="13"/>
        <v>0</v>
      </c>
      <c r="W56" s="15">
        <v>250.11</v>
      </c>
      <c r="X56" s="7">
        <f t="shared" si="7"/>
        <v>0</v>
      </c>
      <c r="Y56" s="15">
        <v>250.11</v>
      </c>
      <c r="Z56" s="7">
        <f t="shared" si="7"/>
        <v>0</v>
      </c>
      <c r="AA56" s="15">
        <v>250.11</v>
      </c>
      <c r="AB56" s="7">
        <f t="shared" si="7"/>
        <v>0</v>
      </c>
      <c r="AC56" s="15">
        <v>250.11</v>
      </c>
      <c r="AD56" s="7">
        <f t="shared" si="7"/>
        <v>0</v>
      </c>
      <c r="AE56" s="15">
        <v>250.11</v>
      </c>
    </row>
    <row r="57" spans="1:31" ht="72" customHeight="1" x14ac:dyDescent="0.2">
      <c r="A57" s="19" t="s">
        <v>56</v>
      </c>
      <c r="B57" s="20" t="s">
        <v>120</v>
      </c>
      <c r="C57" s="15">
        <v>3510600</v>
      </c>
      <c r="D57" s="7">
        <f t="shared" si="0"/>
        <v>0</v>
      </c>
      <c r="E57" s="15">
        <v>3510600</v>
      </c>
      <c r="F57" s="7">
        <f t="shared" si="0"/>
        <v>0</v>
      </c>
      <c r="G57" s="15">
        <v>3510600</v>
      </c>
      <c r="H57" s="7">
        <f t="shared" si="0"/>
        <v>0</v>
      </c>
      <c r="I57" s="15">
        <v>3510600</v>
      </c>
      <c r="J57" s="7">
        <f t="shared" si="0"/>
        <v>0</v>
      </c>
      <c r="K57" s="15">
        <v>3510600</v>
      </c>
      <c r="L57" s="7">
        <f t="shared" si="1"/>
        <v>0</v>
      </c>
      <c r="M57" s="15">
        <v>3510600</v>
      </c>
      <c r="N57" s="7">
        <f t="shared" si="1"/>
        <v>0</v>
      </c>
      <c r="O57" s="15">
        <v>3510600</v>
      </c>
      <c r="P57" s="7">
        <f t="shared" si="9"/>
        <v>0</v>
      </c>
      <c r="Q57" s="15">
        <v>3510600</v>
      </c>
      <c r="R57" s="7">
        <f t="shared" si="11"/>
        <v>0</v>
      </c>
      <c r="S57" s="15">
        <v>3510600</v>
      </c>
      <c r="T57" s="7">
        <f t="shared" si="12"/>
        <v>0</v>
      </c>
      <c r="U57" s="15">
        <v>3510600</v>
      </c>
      <c r="V57" s="7">
        <f t="shared" si="13"/>
        <v>0</v>
      </c>
      <c r="W57" s="15">
        <v>3510600</v>
      </c>
      <c r="X57" s="7">
        <f t="shared" si="7"/>
        <v>0</v>
      </c>
      <c r="Y57" s="15">
        <v>3510600</v>
      </c>
      <c r="Z57" s="7">
        <f t="shared" si="7"/>
        <v>0</v>
      </c>
      <c r="AA57" s="15">
        <v>3510600</v>
      </c>
      <c r="AB57" s="7">
        <f t="shared" si="7"/>
        <v>0</v>
      </c>
      <c r="AC57" s="15">
        <v>3510600</v>
      </c>
      <c r="AD57" s="7">
        <f t="shared" si="7"/>
        <v>0</v>
      </c>
      <c r="AE57" s="15">
        <v>3510600</v>
      </c>
    </row>
    <row r="58" spans="1:31" ht="71.25" customHeight="1" x14ac:dyDescent="0.2">
      <c r="A58" s="19" t="s">
        <v>121</v>
      </c>
      <c r="B58" s="20" t="s">
        <v>122</v>
      </c>
      <c r="C58" s="15">
        <v>3510600</v>
      </c>
      <c r="D58" s="7">
        <f t="shared" si="0"/>
        <v>0</v>
      </c>
      <c r="E58" s="15">
        <v>3510600</v>
      </c>
      <c r="F58" s="7">
        <f t="shared" si="0"/>
        <v>0</v>
      </c>
      <c r="G58" s="15">
        <v>3510600</v>
      </c>
      <c r="H58" s="7">
        <f t="shared" si="0"/>
        <v>0</v>
      </c>
      <c r="I58" s="15">
        <v>3510600</v>
      </c>
      <c r="J58" s="7">
        <f t="shared" si="0"/>
        <v>0</v>
      </c>
      <c r="K58" s="15">
        <v>3510600</v>
      </c>
      <c r="L58" s="7">
        <f t="shared" si="1"/>
        <v>0</v>
      </c>
      <c r="M58" s="15">
        <v>3510600</v>
      </c>
      <c r="N58" s="7">
        <f t="shared" si="1"/>
        <v>0</v>
      </c>
      <c r="O58" s="15">
        <v>3510600</v>
      </c>
      <c r="P58" s="7">
        <f t="shared" si="9"/>
        <v>0</v>
      </c>
      <c r="Q58" s="15">
        <v>3510600</v>
      </c>
      <c r="R58" s="7">
        <f t="shared" si="11"/>
        <v>0</v>
      </c>
      <c r="S58" s="15">
        <v>3510600</v>
      </c>
      <c r="T58" s="7">
        <f t="shared" si="12"/>
        <v>0</v>
      </c>
      <c r="U58" s="15">
        <v>3510600</v>
      </c>
      <c r="V58" s="7">
        <f t="shared" si="13"/>
        <v>0</v>
      </c>
      <c r="W58" s="15">
        <v>3510600</v>
      </c>
      <c r="X58" s="7">
        <f t="shared" si="7"/>
        <v>0</v>
      </c>
      <c r="Y58" s="15">
        <v>3510600</v>
      </c>
      <c r="Z58" s="7">
        <f t="shared" si="7"/>
        <v>0</v>
      </c>
      <c r="AA58" s="15">
        <v>3510600</v>
      </c>
      <c r="AB58" s="7">
        <f t="shared" si="7"/>
        <v>0</v>
      </c>
      <c r="AC58" s="15">
        <v>3510600</v>
      </c>
      <c r="AD58" s="7">
        <f t="shared" si="7"/>
        <v>0</v>
      </c>
      <c r="AE58" s="15">
        <v>3510600</v>
      </c>
    </row>
    <row r="59" spans="1:31" ht="71.25" customHeight="1" x14ac:dyDescent="0.2">
      <c r="A59" s="19" t="s">
        <v>57</v>
      </c>
      <c r="B59" s="20" t="s">
        <v>123</v>
      </c>
      <c r="C59" s="15">
        <v>3510600</v>
      </c>
      <c r="D59" s="7">
        <f t="shared" si="0"/>
        <v>0</v>
      </c>
      <c r="E59" s="15">
        <v>3510600</v>
      </c>
      <c r="F59" s="7">
        <f t="shared" si="0"/>
        <v>0</v>
      </c>
      <c r="G59" s="15">
        <v>3510600</v>
      </c>
      <c r="H59" s="7">
        <f t="shared" si="0"/>
        <v>0</v>
      </c>
      <c r="I59" s="15">
        <v>3510600</v>
      </c>
      <c r="J59" s="7">
        <f t="shared" si="0"/>
        <v>0</v>
      </c>
      <c r="K59" s="15">
        <v>3510600</v>
      </c>
      <c r="L59" s="7">
        <f t="shared" si="1"/>
        <v>0</v>
      </c>
      <c r="M59" s="15">
        <v>3510600</v>
      </c>
      <c r="N59" s="7">
        <f t="shared" si="1"/>
        <v>0</v>
      </c>
      <c r="O59" s="15">
        <v>3510600</v>
      </c>
      <c r="P59" s="7">
        <f t="shared" si="9"/>
        <v>0</v>
      </c>
      <c r="Q59" s="15">
        <v>3510600</v>
      </c>
      <c r="R59" s="7">
        <f t="shared" si="11"/>
        <v>0</v>
      </c>
      <c r="S59" s="15">
        <v>3510600</v>
      </c>
      <c r="T59" s="7">
        <f t="shared" si="12"/>
        <v>0</v>
      </c>
      <c r="U59" s="15">
        <v>3510600</v>
      </c>
      <c r="V59" s="7">
        <f t="shared" si="13"/>
        <v>0</v>
      </c>
      <c r="W59" s="15">
        <v>3510600</v>
      </c>
      <c r="X59" s="7">
        <f t="shared" si="7"/>
        <v>0</v>
      </c>
      <c r="Y59" s="15">
        <v>3510600</v>
      </c>
      <c r="Z59" s="7">
        <f t="shared" si="7"/>
        <v>0</v>
      </c>
      <c r="AA59" s="15">
        <v>3510600</v>
      </c>
      <c r="AB59" s="7">
        <f t="shared" si="7"/>
        <v>0</v>
      </c>
      <c r="AC59" s="15">
        <v>3510600</v>
      </c>
      <c r="AD59" s="7">
        <f t="shared" si="7"/>
        <v>0</v>
      </c>
      <c r="AE59" s="15">
        <v>3510600</v>
      </c>
    </row>
    <row r="60" spans="1:31" ht="26.25" customHeight="1" x14ac:dyDescent="0.2">
      <c r="A60" s="19" t="s">
        <v>58</v>
      </c>
      <c r="B60" s="20" t="s">
        <v>22</v>
      </c>
      <c r="C60" s="13">
        <f t="shared" ref="C60:O60" si="14">C61</f>
        <v>1100000</v>
      </c>
      <c r="D60" s="7">
        <f t="shared" si="0"/>
        <v>0</v>
      </c>
      <c r="E60" s="13">
        <f t="shared" si="14"/>
        <v>1100000</v>
      </c>
      <c r="F60" s="7">
        <f t="shared" si="0"/>
        <v>300000</v>
      </c>
      <c r="G60" s="13">
        <f t="shared" si="14"/>
        <v>1400000</v>
      </c>
      <c r="H60" s="7">
        <f t="shared" si="0"/>
        <v>0</v>
      </c>
      <c r="I60" s="13">
        <f t="shared" si="14"/>
        <v>1400000</v>
      </c>
      <c r="J60" s="7">
        <f t="shared" si="0"/>
        <v>0</v>
      </c>
      <c r="K60" s="13">
        <f t="shared" si="14"/>
        <v>1400000</v>
      </c>
      <c r="L60" s="7">
        <f t="shared" si="1"/>
        <v>0</v>
      </c>
      <c r="M60" s="13">
        <f t="shared" si="14"/>
        <v>1400000</v>
      </c>
      <c r="N60" s="7">
        <f t="shared" si="1"/>
        <v>1039736</v>
      </c>
      <c r="O60" s="13">
        <f t="shared" si="14"/>
        <v>2439736</v>
      </c>
      <c r="P60" s="7">
        <f t="shared" si="9"/>
        <v>1039736</v>
      </c>
      <c r="Q60" s="13">
        <f t="shared" ref="Q60:AE60" si="15">Q61</f>
        <v>2439736</v>
      </c>
      <c r="R60" s="7">
        <f t="shared" si="11"/>
        <v>0</v>
      </c>
      <c r="S60" s="13">
        <f t="shared" si="15"/>
        <v>2439736</v>
      </c>
      <c r="T60" s="7">
        <f t="shared" si="12"/>
        <v>0</v>
      </c>
      <c r="U60" s="13">
        <f t="shared" si="15"/>
        <v>2439736</v>
      </c>
      <c r="V60" s="7">
        <f t="shared" si="13"/>
        <v>0</v>
      </c>
      <c r="W60" s="13">
        <f t="shared" si="15"/>
        <v>2439736</v>
      </c>
      <c r="X60" s="7">
        <f t="shared" si="7"/>
        <v>0</v>
      </c>
      <c r="Y60" s="13">
        <f t="shared" si="15"/>
        <v>2439736</v>
      </c>
      <c r="Z60" s="7">
        <f t="shared" si="7"/>
        <v>350000</v>
      </c>
      <c r="AA60" s="13">
        <f t="shared" si="15"/>
        <v>2789736</v>
      </c>
      <c r="AB60" s="7">
        <f t="shared" si="7"/>
        <v>30000</v>
      </c>
      <c r="AC60" s="13">
        <f t="shared" si="15"/>
        <v>2819736</v>
      </c>
      <c r="AD60" s="7">
        <f t="shared" si="7"/>
        <v>260000</v>
      </c>
      <c r="AE60" s="13">
        <f t="shared" si="15"/>
        <v>3079736</v>
      </c>
    </row>
    <row r="61" spans="1:31" x14ac:dyDescent="0.2">
      <c r="A61" s="19" t="s">
        <v>124</v>
      </c>
      <c r="B61" s="20" t="s">
        <v>23</v>
      </c>
      <c r="C61" s="13">
        <f>C62+C64</f>
        <v>1100000</v>
      </c>
      <c r="D61" s="7">
        <f t="shared" si="0"/>
        <v>0</v>
      </c>
      <c r="E61" s="13">
        <f>E62+E64</f>
        <v>1100000</v>
      </c>
      <c r="F61" s="7">
        <f t="shared" si="0"/>
        <v>300000</v>
      </c>
      <c r="G61" s="13">
        <f>G62+G64</f>
        <v>1400000</v>
      </c>
      <c r="H61" s="7">
        <f t="shared" si="0"/>
        <v>0</v>
      </c>
      <c r="I61" s="13">
        <f>I62+I64</f>
        <v>1400000</v>
      </c>
      <c r="J61" s="7">
        <f t="shared" si="0"/>
        <v>0</v>
      </c>
      <c r="K61" s="13">
        <f>K62+K64</f>
        <v>1400000</v>
      </c>
      <c r="L61" s="7">
        <f t="shared" si="1"/>
        <v>0</v>
      </c>
      <c r="M61" s="13">
        <f>M62+M64</f>
        <v>1400000</v>
      </c>
      <c r="N61" s="7">
        <f t="shared" si="1"/>
        <v>1039736</v>
      </c>
      <c r="O61" s="13">
        <f>O62+O64</f>
        <v>2439736</v>
      </c>
      <c r="P61" s="7">
        <f t="shared" si="9"/>
        <v>1039736</v>
      </c>
      <c r="Q61" s="13">
        <f>Q62+Q64</f>
        <v>2439736</v>
      </c>
      <c r="R61" s="7">
        <f t="shared" si="11"/>
        <v>0</v>
      </c>
      <c r="S61" s="13">
        <f>S62+S64</f>
        <v>2439736</v>
      </c>
      <c r="T61" s="7">
        <f t="shared" si="12"/>
        <v>0</v>
      </c>
      <c r="U61" s="13">
        <f>U62+U64</f>
        <v>2439736</v>
      </c>
      <c r="V61" s="7">
        <f t="shared" si="13"/>
        <v>0</v>
      </c>
      <c r="W61" s="13">
        <f>W62+W64</f>
        <v>2439736</v>
      </c>
      <c r="X61" s="7">
        <f t="shared" si="7"/>
        <v>0</v>
      </c>
      <c r="Y61" s="13">
        <f>Y62+Y64</f>
        <v>2439736</v>
      </c>
      <c r="Z61" s="7">
        <f t="shared" si="7"/>
        <v>350000</v>
      </c>
      <c r="AA61" s="13">
        <f>AA62+AA64</f>
        <v>2789736</v>
      </c>
      <c r="AB61" s="7">
        <f t="shared" si="7"/>
        <v>30000</v>
      </c>
      <c r="AC61" s="13">
        <f>AC62+AC64</f>
        <v>2819736</v>
      </c>
      <c r="AD61" s="7">
        <f t="shared" si="7"/>
        <v>260000</v>
      </c>
      <c r="AE61" s="13">
        <f>AE62+AE64</f>
        <v>3079736</v>
      </c>
    </row>
    <row r="62" spans="1:31" ht="25.5" x14ac:dyDescent="0.2">
      <c r="A62" s="19" t="s">
        <v>125</v>
      </c>
      <c r="B62" s="20" t="s">
        <v>126</v>
      </c>
      <c r="C62" s="15">
        <v>1100000</v>
      </c>
      <c r="D62" s="7">
        <f t="shared" si="0"/>
        <v>0</v>
      </c>
      <c r="E62" s="15">
        <v>1100000</v>
      </c>
      <c r="F62" s="7">
        <f t="shared" si="0"/>
        <v>0</v>
      </c>
      <c r="G62" s="15">
        <v>1100000</v>
      </c>
      <c r="H62" s="7">
        <f t="shared" si="0"/>
        <v>0</v>
      </c>
      <c r="I62" s="15">
        <v>1100000</v>
      </c>
      <c r="J62" s="7">
        <f t="shared" si="0"/>
        <v>0</v>
      </c>
      <c r="K62" s="15">
        <v>1100000</v>
      </c>
      <c r="L62" s="7">
        <f t="shared" si="1"/>
        <v>0</v>
      </c>
      <c r="M62" s="15">
        <v>1100000</v>
      </c>
      <c r="N62" s="7">
        <f t="shared" si="1"/>
        <v>0</v>
      </c>
      <c r="O62" s="15">
        <v>1100000</v>
      </c>
      <c r="P62" s="7">
        <f t="shared" si="9"/>
        <v>0</v>
      </c>
      <c r="Q62" s="15">
        <v>1100000</v>
      </c>
      <c r="R62" s="7">
        <f t="shared" si="11"/>
        <v>0</v>
      </c>
      <c r="S62" s="15">
        <v>1100000</v>
      </c>
      <c r="T62" s="7">
        <f t="shared" si="12"/>
        <v>0</v>
      </c>
      <c r="U62" s="15">
        <v>1100000</v>
      </c>
      <c r="V62" s="7">
        <f t="shared" si="13"/>
        <v>0</v>
      </c>
      <c r="W62" s="15">
        <v>1100000</v>
      </c>
      <c r="X62" s="7">
        <f t="shared" si="7"/>
        <v>0</v>
      </c>
      <c r="Y62" s="15">
        <v>1100000</v>
      </c>
      <c r="Z62" s="7">
        <f t="shared" si="7"/>
        <v>150000</v>
      </c>
      <c r="AA62" s="15">
        <v>1250000</v>
      </c>
      <c r="AB62" s="7">
        <f t="shared" si="7"/>
        <v>30000</v>
      </c>
      <c r="AC62" s="15">
        <v>1280000</v>
      </c>
      <c r="AD62" s="7">
        <f t="shared" si="7"/>
        <v>150000</v>
      </c>
      <c r="AE62" s="15">
        <v>1430000</v>
      </c>
    </row>
    <row r="63" spans="1:31" ht="38.25" x14ac:dyDescent="0.2">
      <c r="A63" s="19" t="s">
        <v>59</v>
      </c>
      <c r="B63" s="20" t="s">
        <v>127</v>
      </c>
      <c r="C63" s="15">
        <v>1100000</v>
      </c>
      <c r="D63" s="7">
        <f t="shared" si="0"/>
        <v>0</v>
      </c>
      <c r="E63" s="15">
        <v>1100000</v>
      </c>
      <c r="F63" s="7">
        <f t="shared" si="0"/>
        <v>0</v>
      </c>
      <c r="G63" s="15">
        <v>1100000</v>
      </c>
      <c r="H63" s="7">
        <f t="shared" si="0"/>
        <v>0</v>
      </c>
      <c r="I63" s="15">
        <v>1100000</v>
      </c>
      <c r="J63" s="7">
        <f t="shared" si="0"/>
        <v>0</v>
      </c>
      <c r="K63" s="15">
        <v>1100000</v>
      </c>
      <c r="L63" s="7">
        <f t="shared" si="1"/>
        <v>0</v>
      </c>
      <c r="M63" s="15">
        <v>1100000</v>
      </c>
      <c r="N63" s="7">
        <f t="shared" si="1"/>
        <v>0</v>
      </c>
      <c r="O63" s="15">
        <v>1100000</v>
      </c>
      <c r="P63" s="7">
        <f t="shared" si="9"/>
        <v>0</v>
      </c>
      <c r="Q63" s="15">
        <v>1100000</v>
      </c>
      <c r="R63" s="7">
        <f t="shared" si="11"/>
        <v>0</v>
      </c>
      <c r="S63" s="15">
        <v>1100000</v>
      </c>
      <c r="T63" s="7">
        <f t="shared" si="12"/>
        <v>0</v>
      </c>
      <c r="U63" s="15">
        <v>1100000</v>
      </c>
      <c r="V63" s="7">
        <f t="shared" si="13"/>
        <v>0</v>
      </c>
      <c r="W63" s="15">
        <v>1100000</v>
      </c>
      <c r="X63" s="7">
        <f t="shared" si="7"/>
        <v>0</v>
      </c>
      <c r="Y63" s="15">
        <v>1100000</v>
      </c>
      <c r="Z63" s="7">
        <f t="shared" si="7"/>
        <v>150000</v>
      </c>
      <c r="AA63" s="15">
        <v>1250000</v>
      </c>
      <c r="AB63" s="7">
        <f t="shared" si="7"/>
        <v>30000</v>
      </c>
      <c r="AC63" s="15">
        <v>1280000</v>
      </c>
      <c r="AD63" s="7">
        <f t="shared" si="7"/>
        <v>150000</v>
      </c>
      <c r="AE63" s="15">
        <v>1430000</v>
      </c>
    </row>
    <row r="64" spans="1:31" x14ac:dyDescent="0.2">
      <c r="A64" s="19" t="s">
        <v>172</v>
      </c>
      <c r="B64" s="20" t="s">
        <v>24</v>
      </c>
      <c r="C64" s="15"/>
      <c r="D64" s="7">
        <f t="shared" si="0"/>
        <v>0</v>
      </c>
      <c r="E64" s="15"/>
      <c r="F64" s="7">
        <f t="shared" si="0"/>
        <v>300000</v>
      </c>
      <c r="G64" s="15">
        <v>300000</v>
      </c>
      <c r="H64" s="7">
        <f t="shared" si="0"/>
        <v>0</v>
      </c>
      <c r="I64" s="15">
        <v>300000</v>
      </c>
      <c r="J64" s="7">
        <f t="shared" si="0"/>
        <v>0</v>
      </c>
      <c r="K64" s="15">
        <v>300000</v>
      </c>
      <c r="L64" s="7">
        <f t="shared" si="1"/>
        <v>0</v>
      </c>
      <c r="M64" s="15">
        <v>300000</v>
      </c>
      <c r="N64" s="7">
        <f t="shared" si="1"/>
        <v>1039736</v>
      </c>
      <c r="O64" s="15">
        <v>1339736</v>
      </c>
      <c r="P64" s="7">
        <f t="shared" si="9"/>
        <v>1039736</v>
      </c>
      <c r="Q64" s="15">
        <v>1339736</v>
      </c>
      <c r="R64" s="7">
        <f t="shared" si="11"/>
        <v>0</v>
      </c>
      <c r="S64" s="15">
        <v>1339736</v>
      </c>
      <c r="T64" s="7">
        <f t="shared" si="12"/>
        <v>0</v>
      </c>
      <c r="U64" s="15">
        <v>1339736</v>
      </c>
      <c r="V64" s="7">
        <f t="shared" si="13"/>
        <v>0</v>
      </c>
      <c r="W64" s="15">
        <v>1339736</v>
      </c>
      <c r="X64" s="7">
        <f t="shared" si="7"/>
        <v>0</v>
      </c>
      <c r="Y64" s="15">
        <v>1339736</v>
      </c>
      <c r="Z64" s="7">
        <f t="shared" si="7"/>
        <v>200000</v>
      </c>
      <c r="AA64" s="15">
        <v>1539736</v>
      </c>
      <c r="AB64" s="7">
        <f t="shared" si="7"/>
        <v>0</v>
      </c>
      <c r="AC64" s="15">
        <v>1539736</v>
      </c>
      <c r="AD64" s="7">
        <f t="shared" si="7"/>
        <v>110000</v>
      </c>
      <c r="AE64" s="15">
        <v>1649736</v>
      </c>
    </row>
    <row r="65" spans="1:31" ht="25.5" x14ac:dyDescent="0.2">
      <c r="A65" s="19" t="s">
        <v>173</v>
      </c>
      <c r="B65" s="20" t="s">
        <v>163</v>
      </c>
      <c r="C65" s="15"/>
      <c r="D65" s="7">
        <f t="shared" si="0"/>
        <v>0</v>
      </c>
      <c r="E65" s="15"/>
      <c r="F65" s="7">
        <f t="shared" si="0"/>
        <v>300000</v>
      </c>
      <c r="G65" s="15">
        <v>300000</v>
      </c>
      <c r="H65" s="7">
        <f t="shared" si="0"/>
        <v>0</v>
      </c>
      <c r="I65" s="15">
        <v>300000</v>
      </c>
      <c r="J65" s="7">
        <f t="shared" si="0"/>
        <v>0</v>
      </c>
      <c r="K65" s="15">
        <v>300000</v>
      </c>
      <c r="L65" s="7">
        <f t="shared" si="1"/>
        <v>0</v>
      </c>
      <c r="M65" s="15">
        <v>300000</v>
      </c>
      <c r="N65" s="7">
        <f t="shared" si="1"/>
        <v>1039736</v>
      </c>
      <c r="O65" s="15">
        <v>1339736</v>
      </c>
      <c r="P65" s="7">
        <f t="shared" si="9"/>
        <v>1039736</v>
      </c>
      <c r="Q65" s="15">
        <v>1339736</v>
      </c>
      <c r="R65" s="7">
        <f t="shared" si="11"/>
        <v>0</v>
      </c>
      <c r="S65" s="15">
        <v>1339736</v>
      </c>
      <c r="T65" s="7">
        <f t="shared" si="12"/>
        <v>0</v>
      </c>
      <c r="U65" s="15">
        <v>1339736</v>
      </c>
      <c r="V65" s="7">
        <f t="shared" si="13"/>
        <v>0</v>
      </c>
      <c r="W65" s="15">
        <v>1339736</v>
      </c>
      <c r="X65" s="7">
        <f t="shared" si="7"/>
        <v>0</v>
      </c>
      <c r="Y65" s="15">
        <v>1339736</v>
      </c>
      <c r="Z65" s="7">
        <f t="shared" si="7"/>
        <v>200000</v>
      </c>
      <c r="AA65" s="15">
        <v>1539736</v>
      </c>
      <c r="AB65" s="7">
        <f t="shared" si="7"/>
        <v>0</v>
      </c>
      <c r="AC65" s="15">
        <v>1539736</v>
      </c>
      <c r="AD65" s="7">
        <f t="shared" si="7"/>
        <v>110000</v>
      </c>
      <c r="AE65" s="15">
        <v>1649736</v>
      </c>
    </row>
    <row r="66" spans="1:31" ht="25.5" x14ac:dyDescent="0.2">
      <c r="A66" s="19" t="s">
        <v>60</v>
      </c>
      <c r="B66" s="20" t="s">
        <v>25</v>
      </c>
      <c r="C66" s="13">
        <f>C67+C69+C72</f>
        <v>11240000</v>
      </c>
      <c r="D66" s="7">
        <f t="shared" si="0"/>
        <v>0</v>
      </c>
      <c r="E66" s="13">
        <f>E67+E69+E72</f>
        <v>11240000</v>
      </c>
      <c r="F66" s="7">
        <f t="shared" si="0"/>
        <v>0</v>
      </c>
      <c r="G66" s="13">
        <f>G67+G69+G72</f>
        <v>11240000</v>
      </c>
      <c r="H66" s="7">
        <f t="shared" si="0"/>
        <v>0</v>
      </c>
      <c r="I66" s="13">
        <f>I67+I69+I72</f>
        <v>11240000</v>
      </c>
      <c r="J66" s="7">
        <f t="shared" ref="J66:AD77" si="16">K66-I66</f>
        <v>0</v>
      </c>
      <c r="K66" s="13">
        <f>K67+K69+K72</f>
        <v>11240000</v>
      </c>
      <c r="L66" s="7">
        <f t="shared" si="16"/>
        <v>3472980.7399999984</v>
      </c>
      <c r="M66" s="13">
        <f>M67+M69+M72</f>
        <v>14712980.739999998</v>
      </c>
      <c r="N66" s="7">
        <f t="shared" si="16"/>
        <v>0</v>
      </c>
      <c r="O66" s="13">
        <f>O67+O69+O72</f>
        <v>14712980.739999998</v>
      </c>
      <c r="P66" s="7">
        <f t="shared" si="9"/>
        <v>0</v>
      </c>
      <c r="Q66" s="13">
        <f>Q67+Q69+Q72</f>
        <v>14712980.739999998</v>
      </c>
      <c r="R66" s="7">
        <f t="shared" si="11"/>
        <v>0</v>
      </c>
      <c r="S66" s="13">
        <f>S67+S69+S72</f>
        <v>14712980.739999998</v>
      </c>
      <c r="T66" s="7">
        <f t="shared" si="12"/>
        <v>0</v>
      </c>
      <c r="U66" s="13">
        <f>U67+U69+U72</f>
        <v>14712980.739999998</v>
      </c>
      <c r="V66" s="7">
        <f t="shared" si="13"/>
        <v>-27471.739999998361</v>
      </c>
      <c r="W66" s="13">
        <f>W67+W69+W72</f>
        <v>14685509</v>
      </c>
      <c r="X66" s="7">
        <f t="shared" si="16"/>
        <v>0</v>
      </c>
      <c r="Y66" s="13">
        <f>Y67+Y69+Y72</f>
        <v>14685509</v>
      </c>
      <c r="Z66" s="7">
        <f t="shared" si="16"/>
        <v>-200404.08999999985</v>
      </c>
      <c r="AA66" s="13">
        <f>AA67+AA69+AA72</f>
        <v>14485104.91</v>
      </c>
      <c r="AB66" s="7">
        <f t="shared" si="16"/>
        <v>0</v>
      </c>
      <c r="AC66" s="13">
        <f>AC67+AC69+AC72</f>
        <v>14485104.91</v>
      </c>
      <c r="AD66" s="7">
        <f t="shared" si="16"/>
        <v>-6107194</v>
      </c>
      <c r="AE66" s="13">
        <f>AE67+AE69+AE72</f>
        <v>8377910.9100000001</v>
      </c>
    </row>
    <row r="67" spans="1:31" x14ac:dyDescent="0.2">
      <c r="A67" s="19" t="s">
        <v>199</v>
      </c>
      <c r="B67" s="20" t="s">
        <v>200</v>
      </c>
      <c r="C67" s="13">
        <f t="shared" ref="C67:O75" si="17">C68</f>
        <v>0</v>
      </c>
      <c r="D67" s="7">
        <f t="shared" si="0"/>
        <v>0</v>
      </c>
      <c r="E67" s="13">
        <f t="shared" si="17"/>
        <v>0</v>
      </c>
      <c r="F67" s="7">
        <f t="shared" si="0"/>
        <v>0</v>
      </c>
      <c r="G67" s="13">
        <f t="shared" si="17"/>
        <v>0</v>
      </c>
      <c r="H67" s="7">
        <f t="shared" si="0"/>
        <v>0</v>
      </c>
      <c r="I67" s="13">
        <f t="shared" si="17"/>
        <v>0</v>
      </c>
      <c r="J67" s="7">
        <f t="shared" si="16"/>
        <v>0</v>
      </c>
      <c r="K67" s="13">
        <f t="shared" si="17"/>
        <v>0</v>
      </c>
      <c r="L67" s="7">
        <f t="shared" si="16"/>
        <v>335000</v>
      </c>
      <c r="M67" s="13">
        <f t="shared" si="17"/>
        <v>335000</v>
      </c>
      <c r="N67" s="7">
        <f t="shared" si="16"/>
        <v>0</v>
      </c>
      <c r="O67" s="13">
        <f t="shared" si="17"/>
        <v>335000</v>
      </c>
      <c r="P67" s="7">
        <f t="shared" si="9"/>
        <v>0</v>
      </c>
      <c r="Q67" s="13">
        <f t="shared" ref="Q67:AE67" si="18">Q68</f>
        <v>335000</v>
      </c>
      <c r="R67" s="7">
        <f t="shared" si="11"/>
        <v>0</v>
      </c>
      <c r="S67" s="13">
        <f t="shared" si="18"/>
        <v>335000</v>
      </c>
      <c r="T67" s="7">
        <f t="shared" si="12"/>
        <v>0</v>
      </c>
      <c r="U67" s="13">
        <f t="shared" si="18"/>
        <v>335000</v>
      </c>
      <c r="V67" s="7">
        <f t="shared" si="13"/>
        <v>-35000</v>
      </c>
      <c r="W67" s="13">
        <f t="shared" si="18"/>
        <v>300000</v>
      </c>
      <c r="X67" s="7">
        <f t="shared" si="16"/>
        <v>0</v>
      </c>
      <c r="Y67" s="13">
        <f t="shared" si="18"/>
        <v>300000</v>
      </c>
      <c r="Z67" s="7">
        <f t="shared" si="16"/>
        <v>0</v>
      </c>
      <c r="AA67" s="13">
        <f t="shared" si="18"/>
        <v>300000</v>
      </c>
      <c r="AB67" s="7">
        <f t="shared" si="16"/>
        <v>0</v>
      </c>
      <c r="AC67" s="13">
        <f t="shared" si="18"/>
        <v>300000</v>
      </c>
      <c r="AD67" s="7">
        <f t="shared" si="16"/>
        <v>0</v>
      </c>
      <c r="AE67" s="13">
        <f t="shared" si="18"/>
        <v>300000</v>
      </c>
    </row>
    <row r="68" spans="1:31" ht="25.5" x14ac:dyDescent="0.2">
      <c r="A68" s="19" t="s">
        <v>201</v>
      </c>
      <c r="B68" s="20" t="s">
        <v>202</v>
      </c>
      <c r="C68" s="15"/>
      <c r="D68" s="7">
        <f t="shared" si="0"/>
        <v>0</v>
      </c>
      <c r="E68" s="15"/>
      <c r="F68" s="7">
        <f t="shared" si="0"/>
        <v>0</v>
      </c>
      <c r="G68" s="15"/>
      <c r="H68" s="7">
        <f t="shared" si="0"/>
        <v>0</v>
      </c>
      <c r="I68" s="15"/>
      <c r="J68" s="7">
        <f t="shared" si="16"/>
        <v>0</v>
      </c>
      <c r="K68" s="15"/>
      <c r="L68" s="7">
        <f t="shared" si="16"/>
        <v>335000</v>
      </c>
      <c r="M68" s="15">
        <v>335000</v>
      </c>
      <c r="N68" s="7">
        <f t="shared" si="16"/>
        <v>0</v>
      </c>
      <c r="O68" s="15">
        <v>335000</v>
      </c>
      <c r="P68" s="7">
        <f t="shared" si="9"/>
        <v>0</v>
      </c>
      <c r="Q68" s="15">
        <v>335000</v>
      </c>
      <c r="R68" s="7">
        <f t="shared" si="11"/>
        <v>0</v>
      </c>
      <c r="S68" s="15">
        <v>335000</v>
      </c>
      <c r="T68" s="7">
        <f t="shared" si="12"/>
        <v>0</v>
      </c>
      <c r="U68" s="15">
        <v>335000</v>
      </c>
      <c r="V68" s="7">
        <f t="shared" si="13"/>
        <v>-35000</v>
      </c>
      <c r="W68" s="15">
        <v>300000</v>
      </c>
      <c r="X68" s="7">
        <f t="shared" si="16"/>
        <v>0</v>
      </c>
      <c r="Y68" s="15">
        <v>300000</v>
      </c>
      <c r="Z68" s="7">
        <f t="shared" si="16"/>
        <v>0</v>
      </c>
      <c r="AA68" s="15">
        <v>300000</v>
      </c>
      <c r="AB68" s="7">
        <f t="shared" si="16"/>
        <v>0</v>
      </c>
      <c r="AC68" s="15">
        <v>300000</v>
      </c>
      <c r="AD68" s="7">
        <f t="shared" si="16"/>
        <v>0</v>
      </c>
      <c r="AE68" s="15">
        <v>300000</v>
      </c>
    </row>
    <row r="69" spans="1:31" ht="70.5" customHeight="1" x14ac:dyDescent="0.2">
      <c r="A69" s="19" t="s">
        <v>61</v>
      </c>
      <c r="B69" s="20" t="s">
        <v>26</v>
      </c>
      <c r="C69" s="13">
        <f t="shared" si="17"/>
        <v>11000000</v>
      </c>
      <c r="D69" s="7">
        <f t="shared" si="0"/>
        <v>0</v>
      </c>
      <c r="E69" s="13">
        <f t="shared" si="17"/>
        <v>11000000</v>
      </c>
      <c r="F69" s="7">
        <f t="shared" si="0"/>
        <v>0</v>
      </c>
      <c r="G69" s="13">
        <f t="shared" si="17"/>
        <v>11000000</v>
      </c>
      <c r="H69" s="7">
        <f t="shared" si="0"/>
        <v>0</v>
      </c>
      <c r="I69" s="13">
        <f t="shared" si="17"/>
        <v>11000000</v>
      </c>
      <c r="J69" s="7">
        <f t="shared" si="16"/>
        <v>0</v>
      </c>
      <c r="K69" s="13">
        <f t="shared" si="17"/>
        <v>11000000</v>
      </c>
      <c r="L69" s="7">
        <f t="shared" si="16"/>
        <v>1418990.3699999992</v>
      </c>
      <c r="M69" s="13">
        <f t="shared" si="17"/>
        <v>12418990.369999999</v>
      </c>
      <c r="N69" s="7">
        <f t="shared" si="16"/>
        <v>0</v>
      </c>
      <c r="O69" s="13">
        <f t="shared" si="17"/>
        <v>12418990.369999999</v>
      </c>
      <c r="P69" s="7">
        <f t="shared" si="9"/>
        <v>0</v>
      </c>
      <c r="Q69" s="13">
        <f t="shared" ref="Q69:AE70" si="19">Q70</f>
        <v>12418990.369999999</v>
      </c>
      <c r="R69" s="7">
        <f t="shared" si="11"/>
        <v>0</v>
      </c>
      <c r="S69" s="13">
        <f t="shared" si="19"/>
        <v>12418990.369999999</v>
      </c>
      <c r="T69" s="7">
        <f t="shared" si="12"/>
        <v>0</v>
      </c>
      <c r="U69" s="13">
        <f t="shared" si="19"/>
        <v>12418990.369999999</v>
      </c>
      <c r="V69" s="7">
        <f t="shared" si="13"/>
        <v>0</v>
      </c>
      <c r="W69" s="13">
        <f t="shared" si="19"/>
        <v>12418990.369999999</v>
      </c>
      <c r="X69" s="7">
        <f t="shared" si="16"/>
        <v>0</v>
      </c>
      <c r="Y69" s="13">
        <f t="shared" si="19"/>
        <v>12418990.369999999</v>
      </c>
      <c r="Z69" s="7">
        <f t="shared" si="16"/>
        <v>-200404.08999999985</v>
      </c>
      <c r="AA69" s="13">
        <f t="shared" si="19"/>
        <v>12218586.279999999</v>
      </c>
      <c r="AB69" s="7">
        <f t="shared" si="16"/>
        <v>0</v>
      </c>
      <c r="AC69" s="13">
        <f t="shared" si="19"/>
        <v>12218586.279999999</v>
      </c>
      <c r="AD69" s="7">
        <f t="shared" si="16"/>
        <v>-6107193.9999999991</v>
      </c>
      <c r="AE69" s="13">
        <f t="shared" si="19"/>
        <v>6111392.2800000003</v>
      </c>
    </row>
    <row r="70" spans="1:31" ht="80.25" customHeight="1" x14ac:dyDescent="0.2">
      <c r="A70" s="19" t="s">
        <v>128</v>
      </c>
      <c r="B70" s="20" t="s">
        <v>129</v>
      </c>
      <c r="C70" s="13">
        <f t="shared" si="17"/>
        <v>11000000</v>
      </c>
      <c r="D70" s="7">
        <f t="shared" si="0"/>
        <v>0</v>
      </c>
      <c r="E70" s="13">
        <f t="shared" si="17"/>
        <v>11000000</v>
      </c>
      <c r="F70" s="7">
        <f t="shared" si="0"/>
        <v>0</v>
      </c>
      <c r="G70" s="13">
        <f t="shared" si="17"/>
        <v>11000000</v>
      </c>
      <c r="H70" s="7">
        <f t="shared" si="0"/>
        <v>0</v>
      </c>
      <c r="I70" s="13">
        <f t="shared" si="17"/>
        <v>11000000</v>
      </c>
      <c r="J70" s="7">
        <f t="shared" si="16"/>
        <v>0</v>
      </c>
      <c r="K70" s="13">
        <f t="shared" si="17"/>
        <v>11000000</v>
      </c>
      <c r="L70" s="7">
        <f t="shared" si="16"/>
        <v>1418990.3699999992</v>
      </c>
      <c r="M70" s="13">
        <f t="shared" si="17"/>
        <v>12418990.369999999</v>
      </c>
      <c r="N70" s="7">
        <f t="shared" si="16"/>
        <v>0</v>
      </c>
      <c r="O70" s="13">
        <f t="shared" si="17"/>
        <v>12418990.369999999</v>
      </c>
      <c r="P70" s="7">
        <f t="shared" si="9"/>
        <v>0</v>
      </c>
      <c r="Q70" s="13">
        <f t="shared" si="19"/>
        <v>12418990.369999999</v>
      </c>
      <c r="R70" s="7">
        <f t="shared" si="11"/>
        <v>0</v>
      </c>
      <c r="S70" s="13">
        <f t="shared" si="19"/>
        <v>12418990.369999999</v>
      </c>
      <c r="T70" s="7">
        <f t="shared" si="12"/>
        <v>0</v>
      </c>
      <c r="U70" s="13">
        <f t="shared" si="19"/>
        <v>12418990.369999999</v>
      </c>
      <c r="V70" s="7">
        <f t="shared" si="13"/>
        <v>0</v>
      </c>
      <c r="W70" s="13">
        <f t="shared" si="19"/>
        <v>12418990.369999999</v>
      </c>
      <c r="X70" s="7">
        <f t="shared" si="16"/>
        <v>0</v>
      </c>
      <c r="Y70" s="13">
        <f t="shared" si="19"/>
        <v>12418990.369999999</v>
      </c>
      <c r="Z70" s="7">
        <f t="shared" si="16"/>
        <v>-200404.08999999985</v>
      </c>
      <c r="AA70" s="13">
        <f t="shared" si="19"/>
        <v>12218586.279999999</v>
      </c>
      <c r="AB70" s="7">
        <f t="shared" si="16"/>
        <v>0</v>
      </c>
      <c r="AC70" s="13">
        <f t="shared" si="19"/>
        <v>12218586.279999999</v>
      </c>
      <c r="AD70" s="7">
        <f t="shared" si="16"/>
        <v>-6107193.9999999991</v>
      </c>
      <c r="AE70" s="13">
        <f t="shared" si="19"/>
        <v>6111392.2800000003</v>
      </c>
    </row>
    <row r="71" spans="1:31" ht="84" customHeight="1" x14ac:dyDescent="0.2">
      <c r="A71" s="19" t="s">
        <v>62</v>
      </c>
      <c r="B71" s="20" t="s">
        <v>130</v>
      </c>
      <c r="C71" s="15">
        <v>11000000</v>
      </c>
      <c r="D71" s="7">
        <f t="shared" si="0"/>
        <v>0</v>
      </c>
      <c r="E71" s="15">
        <v>11000000</v>
      </c>
      <c r="F71" s="7">
        <f t="shared" si="0"/>
        <v>0</v>
      </c>
      <c r="G71" s="15">
        <v>11000000</v>
      </c>
      <c r="H71" s="7">
        <f t="shared" si="0"/>
        <v>0</v>
      </c>
      <c r="I71" s="15">
        <v>11000000</v>
      </c>
      <c r="J71" s="7">
        <f t="shared" si="16"/>
        <v>0</v>
      </c>
      <c r="K71" s="15">
        <v>11000000</v>
      </c>
      <c r="L71" s="7">
        <f t="shared" si="16"/>
        <v>1418990.3699999992</v>
      </c>
      <c r="M71" s="15">
        <v>12418990.369999999</v>
      </c>
      <c r="N71" s="7">
        <f t="shared" si="16"/>
        <v>0</v>
      </c>
      <c r="O71" s="15">
        <v>12418990.369999999</v>
      </c>
      <c r="P71" s="7">
        <f t="shared" si="9"/>
        <v>0</v>
      </c>
      <c r="Q71" s="15">
        <v>12418990.369999999</v>
      </c>
      <c r="R71" s="7">
        <f t="shared" si="11"/>
        <v>0</v>
      </c>
      <c r="S71" s="15">
        <v>12418990.369999999</v>
      </c>
      <c r="T71" s="7">
        <f t="shared" si="12"/>
        <v>0</v>
      </c>
      <c r="U71" s="15">
        <v>12418990.369999999</v>
      </c>
      <c r="V71" s="7">
        <f t="shared" si="13"/>
        <v>0</v>
      </c>
      <c r="W71" s="15">
        <v>12418990.369999999</v>
      </c>
      <c r="X71" s="7">
        <f t="shared" si="16"/>
        <v>0</v>
      </c>
      <c r="Y71" s="15">
        <v>12418990.369999999</v>
      </c>
      <c r="Z71" s="7">
        <f t="shared" si="16"/>
        <v>-200404.08999999985</v>
      </c>
      <c r="AA71" s="15">
        <v>12218586.279999999</v>
      </c>
      <c r="AB71" s="7">
        <f t="shared" si="16"/>
        <v>0</v>
      </c>
      <c r="AC71" s="15">
        <v>12218586.279999999</v>
      </c>
      <c r="AD71" s="7">
        <f t="shared" si="16"/>
        <v>-6107193.9999999991</v>
      </c>
      <c r="AE71" s="15">
        <v>6111392.2800000003</v>
      </c>
    </row>
    <row r="72" spans="1:31" ht="28.5" customHeight="1" x14ac:dyDescent="0.2">
      <c r="A72" s="19" t="s">
        <v>63</v>
      </c>
      <c r="B72" s="20" t="s">
        <v>131</v>
      </c>
      <c r="C72" s="13">
        <f>C73+C75</f>
        <v>240000</v>
      </c>
      <c r="D72" s="7">
        <f t="shared" si="0"/>
        <v>0</v>
      </c>
      <c r="E72" s="13">
        <f>E73+E75</f>
        <v>240000</v>
      </c>
      <c r="F72" s="7">
        <f t="shared" si="0"/>
        <v>0</v>
      </c>
      <c r="G72" s="13">
        <f>G73+G75</f>
        <v>240000</v>
      </c>
      <c r="H72" s="7">
        <f t="shared" si="0"/>
        <v>0</v>
      </c>
      <c r="I72" s="13">
        <f>I73+I75</f>
        <v>240000</v>
      </c>
      <c r="J72" s="7">
        <f t="shared" si="16"/>
        <v>0</v>
      </c>
      <c r="K72" s="13">
        <f>K73+K75</f>
        <v>240000</v>
      </c>
      <c r="L72" s="7">
        <f t="shared" si="16"/>
        <v>1718990.37</v>
      </c>
      <c r="M72" s="13">
        <f>M73+M75</f>
        <v>1958990.37</v>
      </c>
      <c r="N72" s="7">
        <f t="shared" si="16"/>
        <v>0</v>
      </c>
      <c r="O72" s="13">
        <f>O73+O75</f>
        <v>1958990.37</v>
      </c>
      <c r="P72" s="7">
        <f t="shared" si="9"/>
        <v>0</v>
      </c>
      <c r="Q72" s="13">
        <f>Q73+Q75</f>
        <v>1958990.37</v>
      </c>
      <c r="R72" s="7">
        <f t="shared" si="11"/>
        <v>0</v>
      </c>
      <c r="S72" s="13">
        <f>S73+S75</f>
        <v>1958990.37</v>
      </c>
      <c r="T72" s="7">
        <f t="shared" si="12"/>
        <v>0</v>
      </c>
      <c r="U72" s="13">
        <f>U73+U75</f>
        <v>1958990.37</v>
      </c>
      <c r="V72" s="7">
        <f t="shared" si="13"/>
        <v>7528.2600000000093</v>
      </c>
      <c r="W72" s="13">
        <f>W73+W75</f>
        <v>1966518.6300000001</v>
      </c>
      <c r="X72" s="7">
        <f t="shared" si="16"/>
        <v>0</v>
      </c>
      <c r="Y72" s="13">
        <f>Y73+Y75</f>
        <v>1966518.6300000001</v>
      </c>
      <c r="Z72" s="7">
        <f t="shared" si="16"/>
        <v>0</v>
      </c>
      <c r="AA72" s="13">
        <f>AA73+AA75</f>
        <v>1966518.6300000001</v>
      </c>
      <c r="AB72" s="7">
        <f t="shared" si="16"/>
        <v>0</v>
      </c>
      <c r="AC72" s="13">
        <f>AC73+AC75</f>
        <v>1966518.6300000001</v>
      </c>
      <c r="AD72" s="7">
        <f t="shared" si="16"/>
        <v>0</v>
      </c>
      <c r="AE72" s="13">
        <f>AE73+AE75</f>
        <v>1966518.6300000001</v>
      </c>
    </row>
    <row r="73" spans="1:31" ht="29.25" customHeight="1" x14ac:dyDescent="0.2">
      <c r="A73" s="19" t="s">
        <v>132</v>
      </c>
      <c r="B73" s="20" t="s">
        <v>133</v>
      </c>
      <c r="C73" s="13">
        <f t="shared" si="17"/>
        <v>240000</v>
      </c>
      <c r="D73" s="7">
        <f t="shared" ref="D73:AD129" si="20">E73-C73</f>
        <v>0</v>
      </c>
      <c r="E73" s="13">
        <f t="shared" si="17"/>
        <v>240000</v>
      </c>
      <c r="F73" s="7">
        <f t="shared" ref="F73:N124" si="21">G73-E73</f>
        <v>0</v>
      </c>
      <c r="G73" s="13">
        <f t="shared" si="17"/>
        <v>240000</v>
      </c>
      <c r="H73" s="7">
        <f t="shared" si="21"/>
        <v>0</v>
      </c>
      <c r="I73" s="13">
        <f t="shared" si="17"/>
        <v>240000</v>
      </c>
      <c r="J73" s="7">
        <f t="shared" si="21"/>
        <v>0</v>
      </c>
      <c r="K73" s="13">
        <f t="shared" si="17"/>
        <v>240000</v>
      </c>
      <c r="L73" s="7">
        <f t="shared" si="21"/>
        <v>1718990.37</v>
      </c>
      <c r="M73" s="13">
        <f t="shared" si="17"/>
        <v>1958990.37</v>
      </c>
      <c r="N73" s="7">
        <f t="shared" si="21"/>
        <v>0</v>
      </c>
      <c r="O73" s="13">
        <f t="shared" si="17"/>
        <v>1958990.37</v>
      </c>
      <c r="P73" s="7">
        <f t="shared" ref="P73:P104" si="22">Q73-M73</f>
        <v>0</v>
      </c>
      <c r="Q73" s="13">
        <f t="shared" ref="Q73:AE73" si="23">Q74</f>
        <v>1958990.37</v>
      </c>
      <c r="R73" s="7">
        <f t="shared" ref="R73:R104" si="24">S73-O73</f>
        <v>0</v>
      </c>
      <c r="S73" s="13">
        <f t="shared" si="23"/>
        <v>1958990.37</v>
      </c>
      <c r="T73" s="7">
        <f t="shared" ref="T73:T104" si="25">U73-Q73</f>
        <v>0</v>
      </c>
      <c r="U73" s="13">
        <f t="shared" si="23"/>
        <v>1958990.37</v>
      </c>
      <c r="V73" s="7">
        <f t="shared" ref="V73:V104" si="26">W73-S73</f>
        <v>0</v>
      </c>
      <c r="W73" s="13">
        <f t="shared" si="23"/>
        <v>1958990.37</v>
      </c>
      <c r="X73" s="7">
        <f t="shared" si="16"/>
        <v>0</v>
      </c>
      <c r="Y73" s="13">
        <f t="shared" si="23"/>
        <v>1958990.37</v>
      </c>
      <c r="Z73" s="7">
        <f t="shared" si="16"/>
        <v>0</v>
      </c>
      <c r="AA73" s="13">
        <f t="shared" si="23"/>
        <v>1958990.37</v>
      </c>
      <c r="AB73" s="7">
        <f t="shared" si="16"/>
        <v>0</v>
      </c>
      <c r="AC73" s="13">
        <f t="shared" si="23"/>
        <v>1958990.37</v>
      </c>
      <c r="AD73" s="7">
        <f t="shared" si="16"/>
        <v>0</v>
      </c>
      <c r="AE73" s="13">
        <f t="shared" si="23"/>
        <v>1958990.37</v>
      </c>
    </row>
    <row r="74" spans="1:31" ht="42.75" customHeight="1" x14ac:dyDescent="0.2">
      <c r="A74" s="19" t="s">
        <v>64</v>
      </c>
      <c r="B74" s="20" t="s">
        <v>134</v>
      </c>
      <c r="C74" s="15">
        <v>240000</v>
      </c>
      <c r="D74" s="7">
        <f t="shared" si="20"/>
        <v>0</v>
      </c>
      <c r="E74" s="15">
        <v>240000</v>
      </c>
      <c r="F74" s="7">
        <f t="shared" si="21"/>
        <v>0</v>
      </c>
      <c r="G74" s="15">
        <v>240000</v>
      </c>
      <c r="H74" s="7">
        <f t="shared" si="21"/>
        <v>0</v>
      </c>
      <c r="I74" s="15">
        <v>240000</v>
      </c>
      <c r="J74" s="7">
        <f t="shared" si="21"/>
        <v>0</v>
      </c>
      <c r="K74" s="15">
        <v>240000</v>
      </c>
      <c r="L74" s="7">
        <f t="shared" si="21"/>
        <v>1718990.37</v>
      </c>
      <c r="M74" s="15">
        <v>1958990.37</v>
      </c>
      <c r="N74" s="7">
        <f t="shared" si="21"/>
        <v>0</v>
      </c>
      <c r="O74" s="15">
        <v>1958990.37</v>
      </c>
      <c r="P74" s="7">
        <f t="shared" si="22"/>
        <v>0</v>
      </c>
      <c r="Q74" s="15">
        <v>1958990.37</v>
      </c>
      <c r="R74" s="7">
        <f t="shared" si="24"/>
        <v>0</v>
      </c>
      <c r="S74" s="15">
        <v>1958990.37</v>
      </c>
      <c r="T74" s="7">
        <f t="shared" si="25"/>
        <v>0</v>
      </c>
      <c r="U74" s="15">
        <v>1958990.37</v>
      </c>
      <c r="V74" s="7">
        <f t="shared" si="26"/>
        <v>0</v>
      </c>
      <c r="W74" s="15">
        <v>1958990.37</v>
      </c>
      <c r="X74" s="7">
        <f t="shared" si="16"/>
        <v>0</v>
      </c>
      <c r="Y74" s="15">
        <v>1958990.37</v>
      </c>
      <c r="Z74" s="7">
        <f t="shared" si="16"/>
        <v>0</v>
      </c>
      <c r="AA74" s="15">
        <v>1958990.37</v>
      </c>
      <c r="AB74" s="7">
        <f t="shared" si="16"/>
        <v>0</v>
      </c>
      <c r="AC74" s="15">
        <v>1958990.37</v>
      </c>
      <c r="AD74" s="7">
        <f t="shared" si="16"/>
        <v>0</v>
      </c>
      <c r="AE74" s="15">
        <v>1958990.37</v>
      </c>
    </row>
    <row r="75" spans="1:31" ht="55.5" customHeight="1" x14ac:dyDescent="0.2">
      <c r="A75" s="19" t="s">
        <v>203</v>
      </c>
      <c r="B75" s="20" t="s">
        <v>204</v>
      </c>
      <c r="C75" s="13">
        <f t="shared" si="17"/>
        <v>0</v>
      </c>
      <c r="D75" s="7">
        <f t="shared" si="20"/>
        <v>0</v>
      </c>
      <c r="E75" s="13">
        <f t="shared" si="17"/>
        <v>0</v>
      </c>
      <c r="F75" s="7">
        <f t="shared" si="21"/>
        <v>0</v>
      </c>
      <c r="G75" s="13">
        <f t="shared" si="17"/>
        <v>0</v>
      </c>
      <c r="H75" s="7">
        <f t="shared" si="21"/>
        <v>0</v>
      </c>
      <c r="I75" s="13">
        <f t="shared" si="17"/>
        <v>0</v>
      </c>
      <c r="J75" s="7">
        <f t="shared" si="21"/>
        <v>0</v>
      </c>
      <c r="K75" s="13">
        <f t="shared" si="17"/>
        <v>0</v>
      </c>
      <c r="L75" s="7">
        <f t="shared" si="21"/>
        <v>0</v>
      </c>
      <c r="M75" s="13">
        <f t="shared" si="17"/>
        <v>0</v>
      </c>
      <c r="N75" s="7">
        <f t="shared" si="21"/>
        <v>0</v>
      </c>
      <c r="O75" s="13">
        <f t="shared" si="17"/>
        <v>0</v>
      </c>
      <c r="P75" s="7">
        <f t="shared" si="22"/>
        <v>0</v>
      </c>
      <c r="Q75" s="13">
        <f t="shared" ref="Q75:AE75" si="27">Q76</f>
        <v>0</v>
      </c>
      <c r="R75" s="7">
        <f t="shared" si="24"/>
        <v>0</v>
      </c>
      <c r="S75" s="13">
        <f t="shared" si="27"/>
        <v>0</v>
      </c>
      <c r="T75" s="7">
        <f t="shared" si="25"/>
        <v>0</v>
      </c>
      <c r="U75" s="13">
        <f t="shared" si="27"/>
        <v>0</v>
      </c>
      <c r="V75" s="7">
        <f t="shared" si="26"/>
        <v>7528.26</v>
      </c>
      <c r="W75" s="13">
        <f t="shared" si="27"/>
        <v>7528.26</v>
      </c>
      <c r="X75" s="7">
        <f t="shared" si="16"/>
        <v>0</v>
      </c>
      <c r="Y75" s="13">
        <f t="shared" si="27"/>
        <v>7528.26</v>
      </c>
      <c r="Z75" s="7">
        <f t="shared" si="16"/>
        <v>0</v>
      </c>
      <c r="AA75" s="13">
        <f t="shared" si="27"/>
        <v>7528.26</v>
      </c>
      <c r="AB75" s="7">
        <f t="shared" si="16"/>
        <v>0</v>
      </c>
      <c r="AC75" s="13">
        <f t="shared" si="27"/>
        <v>7528.26</v>
      </c>
      <c r="AD75" s="7">
        <f t="shared" si="16"/>
        <v>0</v>
      </c>
      <c r="AE75" s="13">
        <f t="shared" si="27"/>
        <v>7528.26</v>
      </c>
    </row>
    <row r="76" spans="1:31" ht="57.75" customHeight="1" x14ac:dyDescent="0.2">
      <c r="A76" s="19" t="s">
        <v>205</v>
      </c>
      <c r="B76" s="20" t="s">
        <v>206</v>
      </c>
      <c r="C76" s="15"/>
      <c r="D76" s="7">
        <f t="shared" si="20"/>
        <v>0</v>
      </c>
      <c r="E76" s="15"/>
      <c r="F76" s="7">
        <f t="shared" si="21"/>
        <v>0</v>
      </c>
      <c r="G76" s="15"/>
      <c r="H76" s="7">
        <f t="shared" si="21"/>
        <v>0</v>
      </c>
      <c r="I76" s="15"/>
      <c r="J76" s="7">
        <f t="shared" si="21"/>
        <v>0</v>
      </c>
      <c r="K76" s="15"/>
      <c r="L76" s="7">
        <f t="shared" si="21"/>
        <v>0</v>
      </c>
      <c r="M76" s="15"/>
      <c r="N76" s="7">
        <f t="shared" si="21"/>
        <v>0</v>
      </c>
      <c r="O76" s="15"/>
      <c r="P76" s="7">
        <f t="shared" si="22"/>
        <v>0</v>
      </c>
      <c r="Q76" s="15"/>
      <c r="R76" s="7">
        <f t="shared" si="24"/>
        <v>0</v>
      </c>
      <c r="S76" s="15"/>
      <c r="T76" s="7">
        <f t="shared" si="25"/>
        <v>0</v>
      </c>
      <c r="U76" s="15"/>
      <c r="V76" s="7">
        <f t="shared" si="26"/>
        <v>7528.26</v>
      </c>
      <c r="W76" s="15">
        <v>7528.26</v>
      </c>
      <c r="X76" s="7">
        <f t="shared" si="16"/>
        <v>0</v>
      </c>
      <c r="Y76" s="15">
        <v>7528.26</v>
      </c>
      <c r="Z76" s="7">
        <f t="shared" si="16"/>
        <v>0</v>
      </c>
      <c r="AA76" s="15">
        <v>7528.26</v>
      </c>
      <c r="AB76" s="7">
        <f t="shared" si="16"/>
        <v>0</v>
      </c>
      <c r="AC76" s="15">
        <v>7528.26</v>
      </c>
      <c r="AD76" s="7">
        <f t="shared" si="16"/>
        <v>0</v>
      </c>
      <c r="AE76" s="15">
        <v>7528.26</v>
      </c>
    </row>
    <row r="77" spans="1:31" x14ac:dyDescent="0.2">
      <c r="A77" s="19" t="s">
        <v>65</v>
      </c>
      <c r="B77" s="20" t="s">
        <v>33</v>
      </c>
      <c r="C77" s="13">
        <f>C78+C81+C83</f>
        <v>1615000</v>
      </c>
      <c r="D77" s="7">
        <f t="shared" si="20"/>
        <v>0</v>
      </c>
      <c r="E77" s="13">
        <f>E78+E81+E83</f>
        <v>1615000</v>
      </c>
      <c r="F77" s="7">
        <f t="shared" si="21"/>
        <v>0</v>
      </c>
      <c r="G77" s="13">
        <f>G78+G81+G83</f>
        <v>1615000</v>
      </c>
      <c r="H77" s="7">
        <f t="shared" si="21"/>
        <v>2692881.04</v>
      </c>
      <c r="I77" s="13">
        <f>I78+I81+I83</f>
        <v>4307881.04</v>
      </c>
      <c r="J77" s="7">
        <f t="shared" si="21"/>
        <v>1600000</v>
      </c>
      <c r="K77" s="13">
        <f>K78+K81+K83</f>
        <v>5907881.04</v>
      </c>
      <c r="L77" s="7">
        <f t="shared" si="21"/>
        <v>0</v>
      </c>
      <c r="M77" s="13">
        <f>M78+M81+M83</f>
        <v>5907881.04</v>
      </c>
      <c r="N77" s="7">
        <f t="shared" si="21"/>
        <v>0</v>
      </c>
      <c r="O77" s="13">
        <f>O78+O81+O83</f>
        <v>5907881.04</v>
      </c>
      <c r="P77" s="7">
        <f t="shared" si="22"/>
        <v>0</v>
      </c>
      <c r="Q77" s="13">
        <f>Q78+Q81+Q83</f>
        <v>5907881.04</v>
      </c>
      <c r="R77" s="7">
        <f t="shared" si="24"/>
        <v>0</v>
      </c>
      <c r="S77" s="13">
        <f>S78+S81+S83</f>
        <v>5907881.04</v>
      </c>
      <c r="T77" s="7">
        <f t="shared" si="25"/>
        <v>6999999.9999999991</v>
      </c>
      <c r="U77" s="13">
        <f>U78+U81+U83</f>
        <v>12907881.039999999</v>
      </c>
      <c r="V77" s="7">
        <f t="shared" si="26"/>
        <v>8310000.0000000009</v>
      </c>
      <c r="W77" s="13">
        <f>W78+W81+W83</f>
        <v>14217881.040000001</v>
      </c>
      <c r="X77" s="7">
        <f t="shared" si="16"/>
        <v>0</v>
      </c>
      <c r="Y77" s="13">
        <f>Y78+Y81+Y83</f>
        <v>14217881.039999999</v>
      </c>
      <c r="Z77" s="7">
        <f t="shared" si="16"/>
        <v>4863629.7800000012</v>
      </c>
      <c r="AA77" s="13">
        <f>AA78+AA81+AA83</f>
        <v>19081510.82</v>
      </c>
      <c r="AB77" s="7">
        <f t="shared" si="16"/>
        <v>-514782.51999999955</v>
      </c>
      <c r="AC77" s="13">
        <f>AC78+AC81+AC83</f>
        <v>18566728.300000001</v>
      </c>
      <c r="AD77" s="7">
        <f t="shared" si="16"/>
        <v>-4890682.0600000005</v>
      </c>
      <c r="AE77" s="13">
        <f>AE78+AE81+AE83</f>
        <v>13676046.24</v>
      </c>
    </row>
    <row r="78" spans="1:31" ht="57.75" customHeight="1" x14ac:dyDescent="0.2">
      <c r="A78" s="19" t="s">
        <v>66</v>
      </c>
      <c r="B78" s="20" t="s">
        <v>67</v>
      </c>
      <c r="C78" s="13">
        <f>C79+C80</f>
        <v>1600000</v>
      </c>
      <c r="D78" s="7">
        <f t="shared" si="20"/>
        <v>0</v>
      </c>
      <c r="E78" s="13">
        <f>E79+E80</f>
        <v>1600000</v>
      </c>
      <c r="F78" s="7">
        <f t="shared" si="21"/>
        <v>0</v>
      </c>
      <c r="G78" s="13">
        <f>G79+G80</f>
        <v>1600000</v>
      </c>
      <c r="H78" s="7">
        <f t="shared" si="21"/>
        <v>2472881.04</v>
      </c>
      <c r="I78" s="13">
        <f>I79+I80</f>
        <v>4072881.04</v>
      </c>
      <c r="J78" s="7">
        <f t="shared" si="21"/>
        <v>1499351.5199999996</v>
      </c>
      <c r="K78" s="13">
        <f>K79+K80</f>
        <v>5572232.5599999996</v>
      </c>
      <c r="L78" s="7">
        <f t="shared" si="21"/>
        <v>0</v>
      </c>
      <c r="M78" s="13">
        <f>M79+M80</f>
        <v>5572232.5599999996</v>
      </c>
      <c r="N78" s="7">
        <f t="shared" si="21"/>
        <v>0</v>
      </c>
      <c r="O78" s="13">
        <f>O79+O80</f>
        <v>5572232.5599999996</v>
      </c>
      <c r="P78" s="7">
        <f t="shared" si="22"/>
        <v>0</v>
      </c>
      <c r="Q78" s="13">
        <f>Q79+Q80</f>
        <v>5572232.5599999996</v>
      </c>
      <c r="R78" s="7">
        <f t="shared" si="24"/>
        <v>-46197.639999999665</v>
      </c>
      <c r="S78" s="13">
        <f>S79+S80</f>
        <v>5526034.9199999999</v>
      </c>
      <c r="T78" s="7">
        <f t="shared" si="25"/>
        <v>-46197.639999999665</v>
      </c>
      <c r="U78" s="13">
        <f>U79+U80</f>
        <v>5526034.9199999999</v>
      </c>
      <c r="V78" s="7">
        <f t="shared" si="26"/>
        <v>0</v>
      </c>
      <c r="W78" s="13">
        <f>W79+W80</f>
        <v>5526034.9199999999</v>
      </c>
      <c r="X78" s="7">
        <f t="shared" ref="X78:AD124" si="28">Y78-W78</f>
        <v>697700</v>
      </c>
      <c r="Y78" s="13">
        <f>Y79+Y80</f>
        <v>6223734.9199999999</v>
      </c>
      <c r="Z78" s="7">
        <f t="shared" si="28"/>
        <v>10870000.000000002</v>
      </c>
      <c r="AA78" s="13">
        <f>AA79+AA80</f>
        <v>17093734.920000002</v>
      </c>
      <c r="AB78" s="7">
        <f t="shared" si="28"/>
        <v>-444782.52000000142</v>
      </c>
      <c r="AC78" s="13">
        <f>AC79+AC80</f>
        <v>16648952.4</v>
      </c>
      <c r="AD78" s="7">
        <f t="shared" si="28"/>
        <v>-4937182.0600000005</v>
      </c>
      <c r="AE78" s="13">
        <f>AE79+AE80</f>
        <v>11711770.34</v>
      </c>
    </row>
    <row r="79" spans="1:31" ht="68.25" customHeight="1" x14ac:dyDescent="0.2">
      <c r="A79" s="19" t="s">
        <v>135</v>
      </c>
      <c r="B79" s="20" t="s">
        <v>136</v>
      </c>
      <c r="C79" s="15">
        <v>1600000</v>
      </c>
      <c r="D79" s="7">
        <f t="shared" si="20"/>
        <v>0</v>
      </c>
      <c r="E79" s="15">
        <v>1600000</v>
      </c>
      <c r="F79" s="7">
        <f t="shared" si="21"/>
        <v>0</v>
      </c>
      <c r="G79" s="15">
        <v>1600000</v>
      </c>
      <c r="H79" s="7">
        <f t="shared" si="21"/>
        <v>2472881.04</v>
      </c>
      <c r="I79" s="15">
        <v>4072881.04</v>
      </c>
      <c r="J79" s="7">
        <f t="shared" si="21"/>
        <v>1464351.5199999996</v>
      </c>
      <c r="K79" s="15">
        <v>5537232.5599999996</v>
      </c>
      <c r="L79" s="7">
        <f t="shared" si="21"/>
        <v>0</v>
      </c>
      <c r="M79" s="15">
        <v>5537232.5599999996</v>
      </c>
      <c r="N79" s="7">
        <f t="shared" si="21"/>
        <v>0</v>
      </c>
      <c r="O79" s="15">
        <v>5537232.5599999996</v>
      </c>
      <c r="P79" s="7">
        <f t="shared" si="22"/>
        <v>0</v>
      </c>
      <c r="Q79" s="15">
        <v>5537232.5599999996</v>
      </c>
      <c r="R79" s="7">
        <f t="shared" si="24"/>
        <v>-46197.639999999665</v>
      </c>
      <c r="S79" s="15">
        <v>5491034.9199999999</v>
      </c>
      <c r="T79" s="7">
        <f t="shared" si="25"/>
        <v>-46197.639999999665</v>
      </c>
      <c r="U79" s="15">
        <v>5491034.9199999999</v>
      </c>
      <c r="V79" s="7">
        <f t="shared" si="26"/>
        <v>0</v>
      </c>
      <c r="W79" s="15">
        <v>5491034.9199999999</v>
      </c>
      <c r="X79" s="7">
        <f t="shared" si="28"/>
        <v>697700</v>
      </c>
      <c r="Y79" s="15">
        <v>6188734.9199999999</v>
      </c>
      <c r="Z79" s="7">
        <f t="shared" si="28"/>
        <v>10870000.000000002</v>
      </c>
      <c r="AA79" s="15">
        <v>17058734.920000002</v>
      </c>
      <c r="AB79" s="7">
        <f t="shared" si="28"/>
        <v>-444782.52000000142</v>
      </c>
      <c r="AC79" s="15">
        <v>16613952.4</v>
      </c>
      <c r="AD79" s="7">
        <f t="shared" si="28"/>
        <v>-4940182.0600000005</v>
      </c>
      <c r="AE79" s="15">
        <v>11673770.34</v>
      </c>
    </row>
    <row r="80" spans="1:31" ht="97.5" customHeight="1" x14ac:dyDescent="0.2">
      <c r="A80" s="19" t="s">
        <v>207</v>
      </c>
      <c r="B80" s="20" t="s">
        <v>208</v>
      </c>
      <c r="C80" s="15"/>
      <c r="D80" s="7">
        <f t="shared" si="20"/>
        <v>0</v>
      </c>
      <c r="E80" s="15"/>
      <c r="F80" s="7">
        <f t="shared" si="21"/>
        <v>0</v>
      </c>
      <c r="G80" s="15"/>
      <c r="H80" s="7">
        <f t="shared" si="21"/>
        <v>0</v>
      </c>
      <c r="I80" s="15"/>
      <c r="J80" s="7">
        <f t="shared" si="21"/>
        <v>35000</v>
      </c>
      <c r="K80" s="15">
        <v>35000</v>
      </c>
      <c r="L80" s="7">
        <f t="shared" si="21"/>
        <v>0</v>
      </c>
      <c r="M80" s="15">
        <v>35000</v>
      </c>
      <c r="N80" s="7">
        <f t="shared" si="21"/>
        <v>0</v>
      </c>
      <c r="O80" s="15">
        <v>35000</v>
      </c>
      <c r="P80" s="7">
        <f t="shared" si="22"/>
        <v>0</v>
      </c>
      <c r="Q80" s="15">
        <v>35000</v>
      </c>
      <c r="R80" s="7">
        <f t="shared" si="24"/>
        <v>0</v>
      </c>
      <c r="S80" s="15">
        <v>35000</v>
      </c>
      <c r="T80" s="7">
        <f t="shared" si="25"/>
        <v>0</v>
      </c>
      <c r="U80" s="15">
        <v>35000</v>
      </c>
      <c r="V80" s="7">
        <f t="shared" si="26"/>
        <v>0</v>
      </c>
      <c r="W80" s="15">
        <v>35000</v>
      </c>
      <c r="X80" s="7">
        <f t="shared" si="28"/>
        <v>0</v>
      </c>
      <c r="Y80" s="15">
        <v>35000</v>
      </c>
      <c r="Z80" s="7">
        <f t="shared" si="28"/>
        <v>0</v>
      </c>
      <c r="AA80" s="15">
        <v>35000</v>
      </c>
      <c r="AB80" s="7">
        <f t="shared" si="28"/>
        <v>0</v>
      </c>
      <c r="AC80" s="15">
        <v>35000</v>
      </c>
      <c r="AD80" s="7">
        <f t="shared" si="28"/>
        <v>3000</v>
      </c>
      <c r="AE80" s="15">
        <v>38000</v>
      </c>
    </row>
    <row r="81" spans="1:31" ht="54.75" customHeight="1" x14ac:dyDescent="0.2">
      <c r="A81" s="19" t="s">
        <v>209</v>
      </c>
      <c r="B81" s="20" t="s">
        <v>210</v>
      </c>
      <c r="C81" s="13">
        <f t="shared" ref="C81:O81" si="29">C82</f>
        <v>0</v>
      </c>
      <c r="D81" s="7">
        <f t="shared" si="20"/>
        <v>0</v>
      </c>
      <c r="E81" s="13">
        <f t="shared" si="29"/>
        <v>0</v>
      </c>
      <c r="F81" s="7">
        <f t="shared" si="21"/>
        <v>0</v>
      </c>
      <c r="G81" s="13">
        <f t="shared" si="29"/>
        <v>0</v>
      </c>
      <c r="H81" s="7">
        <f t="shared" si="21"/>
        <v>0</v>
      </c>
      <c r="I81" s="13">
        <f t="shared" si="29"/>
        <v>0</v>
      </c>
      <c r="J81" s="7">
        <f t="shared" si="21"/>
        <v>648.48</v>
      </c>
      <c r="K81" s="13">
        <f t="shared" si="29"/>
        <v>648.48</v>
      </c>
      <c r="L81" s="7">
        <f t="shared" si="21"/>
        <v>0</v>
      </c>
      <c r="M81" s="13">
        <f t="shared" si="29"/>
        <v>648.48</v>
      </c>
      <c r="N81" s="7">
        <f t="shared" si="21"/>
        <v>0</v>
      </c>
      <c r="O81" s="13">
        <f t="shared" si="29"/>
        <v>648.48</v>
      </c>
      <c r="P81" s="7">
        <f t="shared" si="22"/>
        <v>0</v>
      </c>
      <c r="Q81" s="13">
        <f t="shared" ref="Q81:AE81" si="30">Q82</f>
        <v>648.48</v>
      </c>
      <c r="R81" s="7">
        <f t="shared" si="24"/>
        <v>0</v>
      </c>
      <c r="S81" s="13">
        <f t="shared" si="30"/>
        <v>648.48</v>
      </c>
      <c r="T81" s="7">
        <f t="shared" si="25"/>
        <v>0</v>
      </c>
      <c r="U81" s="13">
        <f t="shared" si="30"/>
        <v>648.48</v>
      </c>
      <c r="V81" s="7">
        <f t="shared" si="26"/>
        <v>0</v>
      </c>
      <c r="W81" s="13">
        <f t="shared" si="30"/>
        <v>648.48</v>
      </c>
      <c r="X81" s="7">
        <f t="shared" si="28"/>
        <v>0</v>
      </c>
      <c r="Y81" s="13">
        <f t="shared" si="30"/>
        <v>648.48</v>
      </c>
      <c r="Z81" s="7">
        <f t="shared" si="28"/>
        <v>0</v>
      </c>
      <c r="AA81" s="13">
        <f t="shared" si="30"/>
        <v>648.48</v>
      </c>
      <c r="AB81" s="7">
        <f t="shared" si="28"/>
        <v>0</v>
      </c>
      <c r="AC81" s="13">
        <f t="shared" si="30"/>
        <v>648.48</v>
      </c>
      <c r="AD81" s="7">
        <f t="shared" si="28"/>
        <v>0</v>
      </c>
      <c r="AE81" s="13">
        <f t="shared" si="30"/>
        <v>648.48</v>
      </c>
    </row>
    <row r="82" spans="1:31" ht="68.25" customHeight="1" x14ac:dyDescent="0.2">
      <c r="A82" s="19" t="s">
        <v>211</v>
      </c>
      <c r="B82" s="20" t="s">
        <v>212</v>
      </c>
      <c r="C82" s="15"/>
      <c r="D82" s="7">
        <f t="shared" si="20"/>
        <v>0</v>
      </c>
      <c r="E82" s="15"/>
      <c r="F82" s="7">
        <f t="shared" si="21"/>
        <v>0</v>
      </c>
      <c r="G82" s="15"/>
      <c r="H82" s="7">
        <f t="shared" si="21"/>
        <v>0</v>
      </c>
      <c r="I82" s="15"/>
      <c r="J82" s="7">
        <f t="shared" si="21"/>
        <v>648.48</v>
      </c>
      <c r="K82" s="15">
        <v>648.48</v>
      </c>
      <c r="L82" s="7">
        <f t="shared" si="21"/>
        <v>0</v>
      </c>
      <c r="M82" s="15">
        <v>648.48</v>
      </c>
      <c r="N82" s="7">
        <f t="shared" si="21"/>
        <v>0</v>
      </c>
      <c r="O82" s="15">
        <v>648.48</v>
      </c>
      <c r="P82" s="7">
        <f t="shared" si="22"/>
        <v>0</v>
      </c>
      <c r="Q82" s="15">
        <v>648.48</v>
      </c>
      <c r="R82" s="7">
        <f t="shared" si="24"/>
        <v>0</v>
      </c>
      <c r="S82" s="15">
        <v>648.48</v>
      </c>
      <c r="T82" s="7">
        <f t="shared" si="25"/>
        <v>0</v>
      </c>
      <c r="U82" s="15">
        <v>648.48</v>
      </c>
      <c r="V82" s="7">
        <f t="shared" si="26"/>
        <v>0</v>
      </c>
      <c r="W82" s="15">
        <v>648.48</v>
      </c>
      <c r="X82" s="7">
        <f t="shared" si="28"/>
        <v>0</v>
      </c>
      <c r="Y82" s="15">
        <v>648.48</v>
      </c>
      <c r="Z82" s="7">
        <f t="shared" si="28"/>
        <v>0</v>
      </c>
      <c r="AA82" s="15">
        <v>648.48</v>
      </c>
      <c r="AB82" s="7">
        <f t="shared" si="28"/>
        <v>0</v>
      </c>
      <c r="AC82" s="15">
        <v>648.48</v>
      </c>
      <c r="AD82" s="7">
        <f t="shared" si="28"/>
        <v>0</v>
      </c>
      <c r="AE82" s="15">
        <v>648.48</v>
      </c>
    </row>
    <row r="83" spans="1:31" ht="30" customHeight="1" x14ac:dyDescent="0.2">
      <c r="A83" s="19" t="s">
        <v>68</v>
      </c>
      <c r="B83" s="20" t="s">
        <v>34</v>
      </c>
      <c r="C83" s="13">
        <f>C84+C85+C86+C87</f>
        <v>15000</v>
      </c>
      <c r="D83" s="7">
        <f t="shared" si="20"/>
        <v>0</v>
      </c>
      <c r="E83" s="13">
        <f>E84+E85+E86+E87</f>
        <v>15000</v>
      </c>
      <c r="F83" s="7">
        <f t="shared" si="21"/>
        <v>0</v>
      </c>
      <c r="G83" s="13">
        <f>G84+G85+G86+G87</f>
        <v>15000</v>
      </c>
      <c r="H83" s="7">
        <f t="shared" si="21"/>
        <v>220000</v>
      </c>
      <c r="I83" s="13">
        <f>I84+I85+I86+I87</f>
        <v>235000</v>
      </c>
      <c r="J83" s="7">
        <f t="shared" si="21"/>
        <v>100000</v>
      </c>
      <c r="K83" s="13">
        <f>K84+K85+K86+K87</f>
        <v>335000</v>
      </c>
      <c r="L83" s="7">
        <f t="shared" si="21"/>
        <v>0</v>
      </c>
      <c r="M83" s="13">
        <f>M84+M85+M86+M87</f>
        <v>335000</v>
      </c>
      <c r="N83" s="7">
        <f t="shared" si="21"/>
        <v>0</v>
      </c>
      <c r="O83" s="13">
        <f>O84+O85+O86+O87</f>
        <v>335000</v>
      </c>
      <c r="P83" s="7">
        <f t="shared" si="22"/>
        <v>0</v>
      </c>
      <c r="Q83" s="13">
        <f>Q84+Q85+Q86+Q87</f>
        <v>335000</v>
      </c>
      <c r="R83" s="7">
        <f t="shared" si="24"/>
        <v>46197.640000000014</v>
      </c>
      <c r="S83" s="13">
        <f>S84+S85+S86+S87</f>
        <v>381197.64</v>
      </c>
      <c r="T83" s="7">
        <f t="shared" si="25"/>
        <v>7046197.6399999997</v>
      </c>
      <c r="U83" s="13">
        <f>U84+U85+U86+U87</f>
        <v>7381197.6399999997</v>
      </c>
      <c r="V83" s="7">
        <f t="shared" si="26"/>
        <v>8310000.0000000009</v>
      </c>
      <c r="W83" s="13">
        <f>W84+W85+W86+W87</f>
        <v>8691197.6400000006</v>
      </c>
      <c r="X83" s="7">
        <f t="shared" si="28"/>
        <v>-697700.00000000093</v>
      </c>
      <c r="Y83" s="13">
        <f>Y84+Y85+Y86+Y87</f>
        <v>7993497.6399999997</v>
      </c>
      <c r="Z83" s="7">
        <f t="shared" si="28"/>
        <v>-6006370.2199999997</v>
      </c>
      <c r="AA83" s="13">
        <f>AA84+AA85+AA86+AA87</f>
        <v>1987127.42</v>
      </c>
      <c r="AB83" s="7">
        <f t="shared" si="28"/>
        <v>-70000</v>
      </c>
      <c r="AC83" s="13">
        <f>AC84+AC85+AC86+AC87</f>
        <v>1917127.42</v>
      </c>
      <c r="AD83" s="7">
        <f t="shared" si="28"/>
        <v>46500</v>
      </c>
      <c r="AE83" s="13">
        <f>AE84+AE85+AE86+AE87</f>
        <v>1963627.42</v>
      </c>
    </row>
    <row r="84" spans="1:31" ht="42.75" customHeight="1" x14ac:dyDescent="0.2">
      <c r="A84" s="19" t="s">
        <v>137</v>
      </c>
      <c r="B84" s="20" t="s">
        <v>35</v>
      </c>
      <c r="C84" s="15">
        <v>10000</v>
      </c>
      <c r="D84" s="7">
        <f t="shared" si="20"/>
        <v>0</v>
      </c>
      <c r="E84" s="15">
        <v>10000</v>
      </c>
      <c r="F84" s="7">
        <f t="shared" si="21"/>
        <v>0</v>
      </c>
      <c r="G84" s="15">
        <v>10000</v>
      </c>
      <c r="H84" s="7">
        <f t="shared" si="21"/>
        <v>0</v>
      </c>
      <c r="I84" s="15">
        <v>10000</v>
      </c>
      <c r="J84" s="7">
        <f t="shared" si="21"/>
        <v>67000</v>
      </c>
      <c r="K84" s="15">
        <v>77000</v>
      </c>
      <c r="L84" s="7">
        <f t="shared" si="21"/>
        <v>0</v>
      </c>
      <c r="M84" s="15">
        <v>77000</v>
      </c>
      <c r="N84" s="7">
        <f t="shared" si="21"/>
        <v>0</v>
      </c>
      <c r="O84" s="15">
        <v>77000</v>
      </c>
      <c r="P84" s="7">
        <f t="shared" si="22"/>
        <v>0</v>
      </c>
      <c r="Q84" s="15">
        <v>77000</v>
      </c>
      <c r="R84" s="7">
        <f t="shared" si="24"/>
        <v>-10000</v>
      </c>
      <c r="S84" s="15">
        <v>67000</v>
      </c>
      <c r="T84" s="7">
        <f t="shared" si="25"/>
        <v>6791197.6399999997</v>
      </c>
      <c r="U84" s="15">
        <v>6868197.6399999997</v>
      </c>
      <c r="V84" s="7">
        <f t="shared" si="26"/>
        <v>7911197.6399999997</v>
      </c>
      <c r="W84" s="15">
        <v>7978197.6399999997</v>
      </c>
      <c r="X84" s="7">
        <f t="shared" si="28"/>
        <v>-857700</v>
      </c>
      <c r="Y84" s="15">
        <v>7120497.6399999997</v>
      </c>
      <c r="Z84" s="7">
        <f t="shared" si="28"/>
        <v>-6286370.2199999997</v>
      </c>
      <c r="AA84" s="15">
        <v>834127.42</v>
      </c>
      <c r="AB84" s="7">
        <f t="shared" si="28"/>
        <v>-70000</v>
      </c>
      <c r="AC84" s="15">
        <v>764127.42</v>
      </c>
      <c r="AD84" s="7">
        <f t="shared" si="28"/>
        <v>3500</v>
      </c>
      <c r="AE84" s="15">
        <v>767627.42</v>
      </c>
    </row>
    <row r="85" spans="1:31" ht="54.75" customHeight="1" x14ac:dyDescent="0.2">
      <c r="A85" s="19" t="s">
        <v>250</v>
      </c>
      <c r="B85" s="20" t="s">
        <v>213</v>
      </c>
      <c r="C85" s="15"/>
      <c r="D85" s="7">
        <f t="shared" si="20"/>
        <v>0</v>
      </c>
      <c r="E85" s="15"/>
      <c r="F85" s="7">
        <f t="shared" si="21"/>
        <v>0</v>
      </c>
      <c r="G85" s="15"/>
      <c r="H85" s="7">
        <f t="shared" si="21"/>
        <v>220000</v>
      </c>
      <c r="I85" s="15">
        <v>220000</v>
      </c>
      <c r="J85" s="7">
        <f t="shared" si="21"/>
        <v>33000</v>
      </c>
      <c r="K85" s="15">
        <v>253000</v>
      </c>
      <c r="L85" s="7">
        <f t="shared" si="21"/>
        <v>0</v>
      </c>
      <c r="M85" s="15">
        <v>253000</v>
      </c>
      <c r="N85" s="7">
        <f t="shared" si="21"/>
        <v>0</v>
      </c>
      <c r="O85" s="15">
        <v>253000</v>
      </c>
      <c r="P85" s="7">
        <f t="shared" si="22"/>
        <v>0</v>
      </c>
      <c r="Q85" s="15">
        <v>253000</v>
      </c>
      <c r="R85" s="7">
        <f t="shared" si="24"/>
        <v>60000</v>
      </c>
      <c r="S85" s="15">
        <v>313000</v>
      </c>
      <c r="T85" s="7">
        <f t="shared" si="25"/>
        <v>260000</v>
      </c>
      <c r="U85" s="15">
        <v>513000</v>
      </c>
      <c r="V85" s="7">
        <f t="shared" si="26"/>
        <v>200000</v>
      </c>
      <c r="W85" s="15">
        <v>513000</v>
      </c>
      <c r="X85" s="7">
        <f t="shared" si="28"/>
        <v>160000</v>
      </c>
      <c r="Y85" s="15">
        <v>673000</v>
      </c>
      <c r="Z85" s="7">
        <f t="shared" si="28"/>
        <v>149000</v>
      </c>
      <c r="AA85" s="15">
        <v>822000</v>
      </c>
      <c r="AB85" s="7">
        <f t="shared" si="28"/>
        <v>0</v>
      </c>
      <c r="AC85" s="15">
        <v>822000</v>
      </c>
      <c r="AD85" s="7">
        <f t="shared" si="28"/>
        <v>43000</v>
      </c>
      <c r="AE85" s="15">
        <v>865000</v>
      </c>
    </row>
    <row r="86" spans="1:31" ht="69.75" customHeight="1" x14ac:dyDescent="0.2">
      <c r="A86" s="19" t="s">
        <v>214</v>
      </c>
      <c r="B86" s="20" t="s">
        <v>215</v>
      </c>
      <c r="C86" s="15"/>
      <c r="D86" s="7">
        <f t="shared" si="20"/>
        <v>0</v>
      </c>
      <c r="E86" s="15"/>
      <c r="F86" s="7">
        <f t="shared" si="21"/>
        <v>0</v>
      </c>
      <c r="G86" s="15"/>
      <c r="H86" s="7">
        <f t="shared" si="21"/>
        <v>0</v>
      </c>
      <c r="I86" s="15"/>
      <c r="J86" s="7">
        <f t="shared" si="21"/>
        <v>0</v>
      </c>
      <c r="K86" s="15"/>
      <c r="L86" s="7">
        <f t="shared" si="21"/>
        <v>0</v>
      </c>
      <c r="M86" s="15"/>
      <c r="N86" s="7">
        <f t="shared" si="21"/>
        <v>0</v>
      </c>
      <c r="O86" s="15"/>
      <c r="P86" s="7">
        <f t="shared" si="22"/>
        <v>0</v>
      </c>
      <c r="Q86" s="15"/>
      <c r="R86" s="7">
        <f t="shared" si="24"/>
        <v>0</v>
      </c>
      <c r="S86" s="15"/>
      <c r="T86" s="7">
        <f t="shared" si="25"/>
        <v>0</v>
      </c>
      <c r="U86" s="15"/>
      <c r="V86" s="7">
        <f t="shared" si="26"/>
        <v>200000</v>
      </c>
      <c r="W86" s="15">
        <v>200000</v>
      </c>
      <c r="X86" s="7">
        <f t="shared" si="28"/>
        <v>0</v>
      </c>
      <c r="Y86" s="15">
        <v>200000</v>
      </c>
      <c r="Z86" s="7">
        <f t="shared" si="28"/>
        <v>100000</v>
      </c>
      <c r="AA86" s="15">
        <v>300000</v>
      </c>
      <c r="AB86" s="7">
        <f t="shared" si="28"/>
        <v>0</v>
      </c>
      <c r="AC86" s="15">
        <v>300000</v>
      </c>
      <c r="AD86" s="7">
        <f t="shared" si="28"/>
        <v>0</v>
      </c>
      <c r="AE86" s="15">
        <v>300000</v>
      </c>
    </row>
    <row r="87" spans="1:31" ht="68.25" customHeight="1" x14ac:dyDescent="0.2">
      <c r="A87" s="19" t="s">
        <v>251</v>
      </c>
      <c r="B87" s="20" t="s">
        <v>138</v>
      </c>
      <c r="C87" s="15">
        <v>5000</v>
      </c>
      <c r="D87" s="7">
        <f t="shared" si="20"/>
        <v>0</v>
      </c>
      <c r="E87" s="15">
        <v>5000</v>
      </c>
      <c r="F87" s="7">
        <f t="shared" si="21"/>
        <v>0</v>
      </c>
      <c r="G87" s="15">
        <v>5000</v>
      </c>
      <c r="H87" s="7">
        <f t="shared" si="21"/>
        <v>0</v>
      </c>
      <c r="I87" s="15">
        <v>5000</v>
      </c>
      <c r="J87" s="7">
        <f t="shared" si="21"/>
        <v>0</v>
      </c>
      <c r="K87" s="15">
        <v>5000</v>
      </c>
      <c r="L87" s="7">
        <f t="shared" si="21"/>
        <v>0</v>
      </c>
      <c r="M87" s="15">
        <v>5000</v>
      </c>
      <c r="N87" s="7">
        <f t="shared" si="21"/>
        <v>0</v>
      </c>
      <c r="O87" s="15">
        <v>5000</v>
      </c>
      <c r="P87" s="7">
        <f t="shared" si="22"/>
        <v>0</v>
      </c>
      <c r="Q87" s="15">
        <v>5000</v>
      </c>
      <c r="R87" s="7">
        <f t="shared" si="24"/>
        <v>-3802.3599999999997</v>
      </c>
      <c r="S87" s="15">
        <v>1197.6400000000001</v>
      </c>
      <c r="T87" s="7">
        <f t="shared" si="25"/>
        <v>-5000</v>
      </c>
      <c r="U87" s="15"/>
      <c r="V87" s="7">
        <f t="shared" si="26"/>
        <v>-1197.6400000000001</v>
      </c>
      <c r="W87" s="15"/>
      <c r="X87" s="7">
        <f t="shared" si="28"/>
        <v>0</v>
      </c>
      <c r="Y87" s="15"/>
      <c r="Z87" s="7">
        <f t="shared" si="28"/>
        <v>31000</v>
      </c>
      <c r="AA87" s="15">
        <v>31000</v>
      </c>
      <c r="AB87" s="7">
        <f t="shared" si="28"/>
        <v>0</v>
      </c>
      <c r="AC87" s="15">
        <v>31000</v>
      </c>
      <c r="AD87" s="7">
        <f t="shared" si="28"/>
        <v>0</v>
      </c>
      <c r="AE87" s="15">
        <v>31000</v>
      </c>
    </row>
    <row r="88" spans="1:31" x14ac:dyDescent="0.2">
      <c r="A88" s="19" t="s">
        <v>69</v>
      </c>
      <c r="B88" s="20" t="s">
        <v>36</v>
      </c>
      <c r="C88" s="13">
        <f>C89+C123+C126</f>
        <v>153339069.04000002</v>
      </c>
      <c r="D88" s="7">
        <f t="shared" si="20"/>
        <v>286737.43999999762</v>
      </c>
      <c r="E88" s="13">
        <f>E89+E123+E126</f>
        <v>153625806.48000002</v>
      </c>
      <c r="F88" s="7">
        <f t="shared" si="21"/>
        <v>14167864.539999992</v>
      </c>
      <c r="G88" s="13">
        <f>G89+G123+G126</f>
        <v>167793671.02000001</v>
      </c>
      <c r="H88" s="7">
        <f t="shared" si="21"/>
        <v>23837745.819999993</v>
      </c>
      <c r="I88" s="13">
        <f>I89+I123+I126</f>
        <v>191631416.84</v>
      </c>
      <c r="J88" s="7">
        <f t="shared" si="21"/>
        <v>7250722.3900000155</v>
      </c>
      <c r="K88" s="13">
        <f>K89+K123+K126</f>
        <v>198882139.23000002</v>
      </c>
      <c r="L88" s="7">
        <f t="shared" si="21"/>
        <v>45560921.039999992</v>
      </c>
      <c r="M88" s="13">
        <f>M89+M123+M126</f>
        <v>244443060.27000001</v>
      </c>
      <c r="N88" s="7">
        <f t="shared" si="21"/>
        <v>59359373.409999996</v>
      </c>
      <c r="O88" s="13">
        <f>O89+O123+O126</f>
        <v>303802433.68000001</v>
      </c>
      <c r="P88" s="7">
        <f t="shared" si="22"/>
        <v>82861333.409999996</v>
      </c>
      <c r="Q88" s="13">
        <f>Q89+Q123+Q126</f>
        <v>327304393.68000001</v>
      </c>
      <c r="R88" s="7">
        <f t="shared" si="24"/>
        <v>23501960</v>
      </c>
      <c r="S88" s="13">
        <f>S89+S123+S126</f>
        <v>327304393.68000001</v>
      </c>
      <c r="T88" s="7">
        <f t="shared" si="25"/>
        <v>0</v>
      </c>
      <c r="U88" s="13">
        <f>U89+U123+U126</f>
        <v>327304393.68000001</v>
      </c>
      <c r="V88" s="7">
        <f t="shared" si="26"/>
        <v>-7988363.8000000119</v>
      </c>
      <c r="W88" s="13">
        <f>W89+W123+W126</f>
        <v>319316029.88</v>
      </c>
      <c r="X88" s="7">
        <f t="shared" si="28"/>
        <v>0</v>
      </c>
      <c r="Y88" s="13">
        <f>Y89+Y123+Y126</f>
        <v>319316029.88</v>
      </c>
      <c r="Z88" s="7">
        <f t="shared" si="28"/>
        <v>6987028.0000000596</v>
      </c>
      <c r="AA88" s="13">
        <f>AA89+AA123+AA126</f>
        <v>326303057.88000005</v>
      </c>
      <c r="AB88" s="7">
        <f t="shared" si="28"/>
        <v>-21902190</v>
      </c>
      <c r="AC88" s="13">
        <f>AC89+AC123+AC126</f>
        <v>304400867.88000005</v>
      </c>
      <c r="AD88" s="7">
        <f t="shared" si="28"/>
        <v>31702472.979999959</v>
      </c>
      <c r="AE88" s="13">
        <f>AE89+AE123+AE126</f>
        <v>336103340.86000001</v>
      </c>
    </row>
    <row r="89" spans="1:31" ht="25.5" x14ac:dyDescent="0.2">
      <c r="A89" s="19" t="s">
        <v>27</v>
      </c>
      <c r="B89" s="20" t="s">
        <v>37</v>
      </c>
      <c r="C89" s="13">
        <f>C90+C95+C113+C118</f>
        <v>153339069.04000002</v>
      </c>
      <c r="D89" s="7">
        <f t="shared" si="20"/>
        <v>-262042.40000000596</v>
      </c>
      <c r="E89" s="13">
        <f>E90+E95+E113+E118</f>
        <v>153077026.64000002</v>
      </c>
      <c r="F89" s="7">
        <f t="shared" si="21"/>
        <v>13774002.269999981</v>
      </c>
      <c r="G89" s="13">
        <f>G90+G95+G113+G118</f>
        <v>166851028.91</v>
      </c>
      <c r="H89" s="7">
        <f t="shared" si="21"/>
        <v>22151705</v>
      </c>
      <c r="I89" s="13">
        <f>I90+I95+I113+I118</f>
        <v>189002733.91</v>
      </c>
      <c r="J89" s="7">
        <f t="shared" si="21"/>
        <v>7250722.3900000155</v>
      </c>
      <c r="K89" s="13">
        <f>K90+K95+K113+K118</f>
        <v>196253456.30000001</v>
      </c>
      <c r="L89" s="7">
        <f t="shared" si="21"/>
        <v>45110921.039999992</v>
      </c>
      <c r="M89" s="13">
        <f>M90+M95+M113+M118</f>
        <v>241364377.34</v>
      </c>
      <c r="N89" s="7">
        <f t="shared" si="21"/>
        <v>59359373.409999996</v>
      </c>
      <c r="O89" s="13">
        <f>O90+O95+O113+O118</f>
        <v>300723750.75</v>
      </c>
      <c r="P89" s="7">
        <f t="shared" si="22"/>
        <v>82861333.409999996</v>
      </c>
      <c r="Q89" s="13">
        <f>Q90+Q95+Q113+Q118</f>
        <v>324225710.75</v>
      </c>
      <c r="R89" s="7">
        <f t="shared" si="24"/>
        <v>23501960</v>
      </c>
      <c r="S89" s="13">
        <f>S90+S95+S113+S118</f>
        <v>324225710.75</v>
      </c>
      <c r="T89" s="7">
        <f t="shared" si="25"/>
        <v>0</v>
      </c>
      <c r="U89" s="13">
        <f>U90+U95+U113+U118</f>
        <v>324225710.75</v>
      </c>
      <c r="V89" s="7">
        <f t="shared" si="26"/>
        <v>-7988363.8000000119</v>
      </c>
      <c r="W89" s="13">
        <f>W90+W95+W113+W118</f>
        <v>316237346.94999999</v>
      </c>
      <c r="X89" s="7">
        <f t="shared" si="28"/>
        <v>0</v>
      </c>
      <c r="Y89" s="13">
        <f>Y90+Y95+Y113+Y118</f>
        <v>316237346.94999999</v>
      </c>
      <c r="Z89" s="7">
        <f t="shared" si="28"/>
        <v>6987028.0000000596</v>
      </c>
      <c r="AA89" s="13">
        <f>AA90+AA95+AA113+AA118</f>
        <v>323224374.95000005</v>
      </c>
      <c r="AB89" s="7">
        <f t="shared" si="28"/>
        <v>-21902190</v>
      </c>
      <c r="AC89" s="13">
        <f>AC90+AC95+AC113+AC118</f>
        <v>301322184.95000005</v>
      </c>
      <c r="AD89" s="7">
        <f t="shared" si="28"/>
        <v>33049701.189999938</v>
      </c>
      <c r="AE89" s="13">
        <f>AE90+AE95+AE113+AE118</f>
        <v>334371886.13999999</v>
      </c>
    </row>
    <row r="90" spans="1:31" ht="25.5" x14ac:dyDescent="0.2">
      <c r="A90" s="19" t="s">
        <v>70</v>
      </c>
      <c r="B90" s="20" t="s">
        <v>71</v>
      </c>
      <c r="C90" s="13">
        <f>C91+C93</f>
        <v>58973225</v>
      </c>
      <c r="D90" s="7">
        <f t="shared" si="20"/>
        <v>0</v>
      </c>
      <c r="E90" s="13">
        <f>E91+E93</f>
        <v>58973225</v>
      </c>
      <c r="F90" s="7">
        <f t="shared" si="21"/>
        <v>0</v>
      </c>
      <c r="G90" s="13">
        <f>G91+G93</f>
        <v>58973225</v>
      </c>
      <c r="H90" s="7">
        <f t="shared" si="21"/>
        <v>0</v>
      </c>
      <c r="I90" s="13">
        <f>I91+I93</f>
        <v>58973225</v>
      </c>
      <c r="J90" s="7">
        <f t="shared" si="21"/>
        <v>0</v>
      </c>
      <c r="K90" s="13">
        <f>K91+K93</f>
        <v>58973225</v>
      </c>
      <c r="L90" s="7">
        <f t="shared" si="21"/>
        <v>0</v>
      </c>
      <c r="M90" s="13">
        <f>M91+M93</f>
        <v>58973225</v>
      </c>
      <c r="N90" s="7">
        <f t="shared" si="21"/>
        <v>0</v>
      </c>
      <c r="O90" s="13">
        <f>O91+O93</f>
        <v>58973225</v>
      </c>
      <c r="P90" s="7">
        <f t="shared" si="22"/>
        <v>23501960</v>
      </c>
      <c r="Q90" s="13">
        <f>Q91+Q93</f>
        <v>82475185</v>
      </c>
      <c r="R90" s="7">
        <f t="shared" si="24"/>
        <v>23501960</v>
      </c>
      <c r="S90" s="13">
        <f>S91+S93</f>
        <v>82475185</v>
      </c>
      <c r="T90" s="7">
        <f t="shared" si="25"/>
        <v>0</v>
      </c>
      <c r="U90" s="13">
        <f>U91+U93</f>
        <v>82475185</v>
      </c>
      <c r="V90" s="7">
        <f t="shared" si="26"/>
        <v>0</v>
      </c>
      <c r="W90" s="13">
        <f>W91+W93</f>
        <v>82475185</v>
      </c>
      <c r="X90" s="7">
        <f t="shared" si="28"/>
        <v>0</v>
      </c>
      <c r="Y90" s="13">
        <f>Y91+Y93</f>
        <v>82475185</v>
      </c>
      <c r="Z90" s="7">
        <f t="shared" si="28"/>
        <v>0</v>
      </c>
      <c r="AA90" s="13">
        <f>AA91+AA93</f>
        <v>82475185</v>
      </c>
      <c r="AB90" s="7">
        <f t="shared" si="28"/>
        <v>0</v>
      </c>
      <c r="AC90" s="13">
        <f>AC91+AC93</f>
        <v>82475185</v>
      </c>
      <c r="AD90" s="7">
        <f t="shared" si="28"/>
        <v>50121368</v>
      </c>
      <c r="AE90" s="13">
        <f>AE91+AE93</f>
        <v>132596553</v>
      </c>
    </row>
    <row r="91" spans="1:31" x14ac:dyDescent="0.2">
      <c r="A91" s="19" t="s">
        <v>72</v>
      </c>
      <c r="B91" s="20" t="s">
        <v>73</v>
      </c>
      <c r="C91" s="13">
        <f t="shared" ref="C91:O93" si="31">C92</f>
        <v>47935525</v>
      </c>
      <c r="D91" s="7">
        <f t="shared" si="20"/>
        <v>0</v>
      </c>
      <c r="E91" s="13">
        <f t="shared" si="31"/>
        <v>47935525</v>
      </c>
      <c r="F91" s="7">
        <f t="shared" si="21"/>
        <v>0</v>
      </c>
      <c r="G91" s="13">
        <f t="shared" si="31"/>
        <v>47935525</v>
      </c>
      <c r="H91" s="7">
        <f t="shared" si="21"/>
        <v>0</v>
      </c>
      <c r="I91" s="13">
        <f t="shared" si="31"/>
        <v>47935525</v>
      </c>
      <c r="J91" s="7">
        <f t="shared" si="21"/>
        <v>0</v>
      </c>
      <c r="K91" s="13">
        <f t="shared" si="31"/>
        <v>47935525</v>
      </c>
      <c r="L91" s="7">
        <f t="shared" si="21"/>
        <v>0</v>
      </c>
      <c r="M91" s="13">
        <f t="shared" si="31"/>
        <v>47935525</v>
      </c>
      <c r="N91" s="7">
        <f t="shared" si="21"/>
        <v>0</v>
      </c>
      <c r="O91" s="13">
        <f t="shared" si="31"/>
        <v>47935525</v>
      </c>
      <c r="P91" s="7">
        <f t="shared" si="22"/>
        <v>0</v>
      </c>
      <c r="Q91" s="13">
        <f t="shared" ref="Q91:AE91" si="32">Q92</f>
        <v>47935525</v>
      </c>
      <c r="R91" s="7">
        <f t="shared" si="24"/>
        <v>0</v>
      </c>
      <c r="S91" s="13">
        <f t="shared" si="32"/>
        <v>47935525</v>
      </c>
      <c r="T91" s="7">
        <f t="shared" si="25"/>
        <v>0</v>
      </c>
      <c r="U91" s="13">
        <f t="shared" si="32"/>
        <v>47935525</v>
      </c>
      <c r="V91" s="7">
        <f t="shared" si="26"/>
        <v>0</v>
      </c>
      <c r="W91" s="13">
        <f t="shared" si="32"/>
        <v>47935525</v>
      </c>
      <c r="X91" s="7">
        <f t="shared" si="28"/>
        <v>0</v>
      </c>
      <c r="Y91" s="13">
        <f t="shared" si="32"/>
        <v>47935525</v>
      </c>
      <c r="Z91" s="7">
        <f t="shared" si="28"/>
        <v>0</v>
      </c>
      <c r="AA91" s="13">
        <f t="shared" si="32"/>
        <v>47935525</v>
      </c>
      <c r="AB91" s="7">
        <f t="shared" si="28"/>
        <v>0</v>
      </c>
      <c r="AC91" s="13">
        <f t="shared" si="32"/>
        <v>47935525</v>
      </c>
      <c r="AD91" s="7">
        <f t="shared" si="28"/>
        <v>0</v>
      </c>
      <c r="AE91" s="13">
        <f t="shared" si="32"/>
        <v>47935525</v>
      </c>
    </row>
    <row r="92" spans="1:31" ht="27.75" customHeight="1" x14ac:dyDescent="0.2">
      <c r="A92" s="19" t="s">
        <v>139</v>
      </c>
      <c r="B92" s="20" t="s">
        <v>140</v>
      </c>
      <c r="C92" s="15">
        <v>47935525</v>
      </c>
      <c r="D92" s="7">
        <f t="shared" si="20"/>
        <v>0</v>
      </c>
      <c r="E92" s="15">
        <v>47935525</v>
      </c>
      <c r="F92" s="7">
        <f t="shared" si="21"/>
        <v>0</v>
      </c>
      <c r="G92" s="15">
        <v>47935525</v>
      </c>
      <c r="H92" s="7">
        <f t="shared" si="21"/>
        <v>0</v>
      </c>
      <c r="I92" s="15">
        <v>47935525</v>
      </c>
      <c r="J92" s="7">
        <f t="shared" si="21"/>
        <v>0</v>
      </c>
      <c r="K92" s="15">
        <v>47935525</v>
      </c>
      <c r="L92" s="7">
        <f t="shared" si="21"/>
        <v>0</v>
      </c>
      <c r="M92" s="15">
        <v>47935525</v>
      </c>
      <c r="N92" s="7">
        <f t="shared" si="21"/>
        <v>0</v>
      </c>
      <c r="O92" s="15">
        <v>47935525</v>
      </c>
      <c r="P92" s="7">
        <f t="shared" si="22"/>
        <v>0</v>
      </c>
      <c r="Q92" s="15">
        <v>47935525</v>
      </c>
      <c r="R92" s="7">
        <f t="shared" si="24"/>
        <v>0</v>
      </c>
      <c r="S92" s="15">
        <v>47935525</v>
      </c>
      <c r="T92" s="7">
        <f t="shared" si="25"/>
        <v>0</v>
      </c>
      <c r="U92" s="15">
        <v>47935525</v>
      </c>
      <c r="V92" s="7">
        <f t="shared" si="26"/>
        <v>0</v>
      </c>
      <c r="W92" s="15">
        <v>47935525</v>
      </c>
      <c r="X92" s="7">
        <f t="shared" si="28"/>
        <v>0</v>
      </c>
      <c r="Y92" s="15">
        <v>47935525</v>
      </c>
      <c r="Z92" s="7">
        <f t="shared" si="28"/>
        <v>0</v>
      </c>
      <c r="AA92" s="15">
        <v>47935525</v>
      </c>
      <c r="AB92" s="7">
        <f t="shared" si="28"/>
        <v>0</v>
      </c>
      <c r="AC92" s="15">
        <v>47935525</v>
      </c>
      <c r="AD92" s="7">
        <f t="shared" si="28"/>
        <v>0</v>
      </c>
      <c r="AE92" s="15">
        <v>47935525</v>
      </c>
    </row>
    <row r="93" spans="1:31" ht="26.25" customHeight="1" x14ac:dyDescent="0.2">
      <c r="A93" s="19" t="s">
        <v>74</v>
      </c>
      <c r="B93" s="20" t="s">
        <v>75</v>
      </c>
      <c r="C93" s="13">
        <f t="shared" si="31"/>
        <v>11037700</v>
      </c>
      <c r="D93" s="7">
        <f t="shared" si="20"/>
        <v>0</v>
      </c>
      <c r="E93" s="13">
        <f t="shared" si="31"/>
        <v>11037700</v>
      </c>
      <c r="F93" s="7">
        <f t="shared" si="21"/>
        <v>0</v>
      </c>
      <c r="G93" s="13">
        <f t="shared" si="31"/>
        <v>11037700</v>
      </c>
      <c r="H93" s="7">
        <f t="shared" si="21"/>
        <v>0</v>
      </c>
      <c r="I93" s="13">
        <f t="shared" si="31"/>
        <v>11037700</v>
      </c>
      <c r="J93" s="7">
        <f t="shared" si="21"/>
        <v>0</v>
      </c>
      <c r="K93" s="13">
        <f t="shared" si="31"/>
        <v>11037700</v>
      </c>
      <c r="L93" s="7">
        <f t="shared" si="21"/>
        <v>0</v>
      </c>
      <c r="M93" s="13">
        <f t="shared" si="31"/>
        <v>11037700</v>
      </c>
      <c r="N93" s="7">
        <f t="shared" si="21"/>
        <v>0</v>
      </c>
      <c r="O93" s="13">
        <f t="shared" si="31"/>
        <v>11037700</v>
      </c>
      <c r="P93" s="7">
        <f t="shared" si="22"/>
        <v>23501960</v>
      </c>
      <c r="Q93" s="13">
        <f t="shared" ref="Q93:AE93" si="33">Q94</f>
        <v>34539660</v>
      </c>
      <c r="R93" s="7">
        <f t="shared" si="24"/>
        <v>23501960</v>
      </c>
      <c r="S93" s="13">
        <f t="shared" si="33"/>
        <v>34539660</v>
      </c>
      <c r="T93" s="7">
        <f t="shared" si="25"/>
        <v>0</v>
      </c>
      <c r="U93" s="13">
        <f t="shared" si="33"/>
        <v>34539660</v>
      </c>
      <c r="V93" s="7">
        <f t="shared" si="26"/>
        <v>0</v>
      </c>
      <c r="W93" s="13">
        <f t="shared" si="33"/>
        <v>34539660</v>
      </c>
      <c r="X93" s="7">
        <f t="shared" si="28"/>
        <v>0</v>
      </c>
      <c r="Y93" s="13">
        <f t="shared" si="33"/>
        <v>34539660</v>
      </c>
      <c r="Z93" s="7">
        <f t="shared" si="28"/>
        <v>0</v>
      </c>
      <c r="AA93" s="13">
        <f t="shared" si="33"/>
        <v>34539660</v>
      </c>
      <c r="AB93" s="7">
        <f t="shared" si="28"/>
        <v>0</v>
      </c>
      <c r="AC93" s="13">
        <f t="shared" si="33"/>
        <v>34539660</v>
      </c>
      <c r="AD93" s="7">
        <f t="shared" si="28"/>
        <v>50121368</v>
      </c>
      <c r="AE93" s="13">
        <f t="shared" si="33"/>
        <v>84661028</v>
      </c>
    </row>
    <row r="94" spans="1:31" ht="25.5" x14ac:dyDescent="0.2">
      <c r="A94" s="19" t="s">
        <v>141</v>
      </c>
      <c r="B94" s="20" t="s">
        <v>142</v>
      </c>
      <c r="C94" s="15">
        <v>11037700</v>
      </c>
      <c r="D94" s="7">
        <f t="shared" si="20"/>
        <v>0</v>
      </c>
      <c r="E94" s="15">
        <v>11037700</v>
      </c>
      <c r="F94" s="7">
        <f t="shared" si="21"/>
        <v>0</v>
      </c>
      <c r="G94" s="15">
        <v>11037700</v>
      </c>
      <c r="H94" s="7">
        <f t="shared" si="21"/>
        <v>0</v>
      </c>
      <c r="I94" s="15">
        <v>11037700</v>
      </c>
      <c r="J94" s="7">
        <f t="shared" si="21"/>
        <v>0</v>
      </c>
      <c r="K94" s="15">
        <v>11037700</v>
      </c>
      <c r="L94" s="7">
        <f t="shared" si="21"/>
        <v>0</v>
      </c>
      <c r="M94" s="15">
        <v>11037700</v>
      </c>
      <c r="N94" s="7">
        <f t="shared" si="21"/>
        <v>0</v>
      </c>
      <c r="O94" s="15">
        <v>11037700</v>
      </c>
      <c r="P94" s="7">
        <f t="shared" si="22"/>
        <v>23501960</v>
      </c>
      <c r="Q94" s="15">
        <v>34539660</v>
      </c>
      <c r="R94" s="7">
        <f t="shared" si="24"/>
        <v>23501960</v>
      </c>
      <c r="S94" s="15">
        <v>34539660</v>
      </c>
      <c r="T94" s="7">
        <f t="shared" si="25"/>
        <v>0</v>
      </c>
      <c r="U94" s="15">
        <v>34539660</v>
      </c>
      <c r="V94" s="7">
        <f t="shared" si="26"/>
        <v>0</v>
      </c>
      <c r="W94" s="15">
        <v>34539660</v>
      </c>
      <c r="X94" s="7">
        <f t="shared" si="28"/>
        <v>0</v>
      </c>
      <c r="Y94" s="15">
        <v>34539660</v>
      </c>
      <c r="Z94" s="7">
        <f t="shared" si="28"/>
        <v>0</v>
      </c>
      <c r="AA94" s="15">
        <v>34539660</v>
      </c>
      <c r="AB94" s="7">
        <f t="shared" si="28"/>
        <v>0</v>
      </c>
      <c r="AC94" s="15">
        <v>34539660</v>
      </c>
      <c r="AD94" s="7">
        <f t="shared" si="28"/>
        <v>50121368</v>
      </c>
      <c r="AE94" s="15">
        <v>84661028</v>
      </c>
    </row>
    <row r="95" spans="1:31" ht="25.5" x14ac:dyDescent="0.2">
      <c r="A95" s="19" t="s">
        <v>28</v>
      </c>
      <c r="B95" s="20" t="s">
        <v>76</v>
      </c>
      <c r="C95" s="13">
        <f>C96+C98+C100+C102+C104+C106+C108+C110</f>
        <v>90682397.370000005</v>
      </c>
      <c r="D95" s="7">
        <f t="shared" si="20"/>
        <v>0</v>
      </c>
      <c r="E95" s="13">
        <f>E96+E98+E100+E102+E104+E106+E108+E110</f>
        <v>90682397.370000005</v>
      </c>
      <c r="F95" s="7">
        <f t="shared" si="21"/>
        <v>13774002.269999996</v>
      </c>
      <c r="G95" s="13">
        <f>G96+G98+G100+G102+G104+G106+G108+G110</f>
        <v>104456399.64</v>
      </c>
      <c r="H95" s="7">
        <f t="shared" si="21"/>
        <v>22151705</v>
      </c>
      <c r="I95" s="13">
        <f>I96+I98+I100+I102+I104+I106+I108+I110</f>
        <v>126608104.64</v>
      </c>
      <c r="J95" s="7">
        <f t="shared" si="21"/>
        <v>1650722.3900000006</v>
      </c>
      <c r="K95" s="13">
        <f>K96+K98+K100+K102+K104+K106+K108+K110</f>
        <v>128258827.03</v>
      </c>
      <c r="L95" s="7">
        <f t="shared" si="21"/>
        <v>44838509.039999992</v>
      </c>
      <c r="M95" s="13">
        <f>M96+M98+M100+M102+M104+M106+M108+M110</f>
        <v>173097336.06999999</v>
      </c>
      <c r="N95" s="7">
        <f t="shared" si="21"/>
        <v>59389929.400000036</v>
      </c>
      <c r="O95" s="13">
        <f>O96+O98+O100+O102+O104+O106+O108+O110</f>
        <v>232487265.47000003</v>
      </c>
      <c r="P95" s="7">
        <f t="shared" si="22"/>
        <v>59389929.400000036</v>
      </c>
      <c r="Q95" s="13">
        <f>Q96+Q98+Q100+Q102+Q104+Q106+Q108+Q110</f>
        <v>232487265.47000003</v>
      </c>
      <c r="R95" s="7">
        <f t="shared" si="24"/>
        <v>0</v>
      </c>
      <c r="S95" s="13">
        <f>S96+S98+S100+S102+S104+S106+S108+S110</f>
        <v>232487265.47000003</v>
      </c>
      <c r="T95" s="7">
        <f t="shared" si="25"/>
        <v>0</v>
      </c>
      <c r="U95" s="13">
        <f>U96+U98+U100+U102+U104+U106+U108+U110</f>
        <v>232487265.47000003</v>
      </c>
      <c r="V95" s="7">
        <f t="shared" si="26"/>
        <v>-7988363.8000000119</v>
      </c>
      <c r="W95" s="13">
        <f>W96+W98+W100+W102+W104+W106+W108+W110</f>
        <v>224498901.67000002</v>
      </c>
      <c r="X95" s="7">
        <f t="shared" si="28"/>
        <v>0</v>
      </c>
      <c r="Y95" s="13">
        <f>Y96+Y98+Y100+Y102+Y104+Y106+Y108+Y110</f>
        <v>224498901.67000002</v>
      </c>
      <c r="Z95" s="7">
        <f t="shared" si="28"/>
        <v>0</v>
      </c>
      <c r="AA95" s="13">
        <f>AA96+AA98+AA100+AA102+AA104+AA106+AA108+AA110</f>
        <v>224498901.67000002</v>
      </c>
      <c r="AB95" s="7">
        <f t="shared" si="28"/>
        <v>-21902190</v>
      </c>
      <c r="AC95" s="13">
        <f>AC96+AC98+AC100+AC102+AC104+AC106+AC108+AC110</f>
        <v>202596711.67000002</v>
      </c>
      <c r="AD95" s="7">
        <f t="shared" si="28"/>
        <v>-16512375.310000002</v>
      </c>
      <c r="AE95" s="13">
        <f>AE96+AE98+AE100+AE102+AE104+AE106+AE108+AE110</f>
        <v>186084336.36000001</v>
      </c>
    </row>
    <row r="96" spans="1:31" ht="55.5" customHeight="1" x14ac:dyDescent="0.2">
      <c r="A96" s="19" t="s">
        <v>143</v>
      </c>
      <c r="B96" s="20" t="s">
        <v>77</v>
      </c>
      <c r="C96" s="13">
        <f t="shared" ref="C96:AE108" si="34">C97</f>
        <v>21902190</v>
      </c>
      <c r="D96" s="7">
        <f t="shared" si="20"/>
        <v>0</v>
      </c>
      <c r="E96" s="13">
        <f t="shared" si="34"/>
        <v>21902190</v>
      </c>
      <c r="F96" s="7">
        <f t="shared" si="21"/>
        <v>0</v>
      </c>
      <c r="G96" s="13">
        <f t="shared" si="34"/>
        <v>21902190</v>
      </c>
      <c r="H96" s="7">
        <f t="shared" si="21"/>
        <v>21151705</v>
      </c>
      <c r="I96" s="13">
        <f t="shared" si="34"/>
        <v>43053895</v>
      </c>
      <c r="J96" s="7">
        <f t="shared" si="21"/>
        <v>0</v>
      </c>
      <c r="K96" s="13">
        <f t="shared" si="34"/>
        <v>43053895</v>
      </c>
      <c r="L96" s="7">
        <f t="shared" si="21"/>
        <v>0</v>
      </c>
      <c r="M96" s="13">
        <f t="shared" si="34"/>
        <v>43053895</v>
      </c>
      <c r="N96" s="7">
        <f t="shared" si="21"/>
        <v>0</v>
      </c>
      <c r="O96" s="13">
        <f t="shared" si="34"/>
        <v>43053895</v>
      </c>
      <c r="P96" s="7">
        <f t="shared" si="22"/>
        <v>0</v>
      </c>
      <c r="Q96" s="13">
        <f t="shared" ref="Q96:AE96" si="35">Q97</f>
        <v>43053895</v>
      </c>
      <c r="R96" s="7">
        <f t="shared" si="24"/>
        <v>0</v>
      </c>
      <c r="S96" s="13">
        <f t="shared" si="35"/>
        <v>43053895</v>
      </c>
      <c r="T96" s="7">
        <f t="shared" si="25"/>
        <v>0</v>
      </c>
      <c r="U96" s="13">
        <f t="shared" si="35"/>
        <v>43053895</v>
      </c>
      <c r="V96" s="7">
        <f t="shared" si="26"/>
        <v>0</v>
      </c>
      <c r="W96" s="13">
        <f t="shared" si="35"/>
        <v>43053895</v>
      </c>
      <c r="X96" s="7">
        <f t="shared" si="28"/>
        <v>0</v>
      </c>
      <c r="Y96" s="13">
        <f t="shared" si="35"/>
        <v>43053895</v>
      </c>
      <c r="Z96" s="7">
        <f t="shared" si="28"/>
        <v>0</v>
      </c>
      <c r="AA96" s="13">
        <f t="shared" si="35"/>
        <v>43053895</v>
      </c>
      <c r="AB96" s="7">
        <f t="shared" si="28"/>
        <v>-21902190</v>
      </c>
      <c r="AC96" s="13">
        <f t="shared" si="35"/>
        <v>21151705</v>
      </c>
      <c r="AD96" s="7">
        <f t="shared" si="28"/>
        <v>0</v>
      </c>
      <c r="AE96" s="13">
        <f t="shared" si="35"/>
        <v>21151705</v>
      </c>
    </row>
    <row r="97" spans="1:31" ht="63.75" x14ac:dyDescent="0.2">
      <c r="A97" s="19" t="s">
        <v>144</v>
      </c>
      <c r="B97" s="20" t="s">
        <v>145</v>
      </c>
      <c r="C97" s="15">
        <v>21902190</v>
      </c>
      <c r="D97" s="7">
        <f t="shared" si="20"/>
        <v>0</v>
      </c>
      <c r="E97" s="15">
        <v>21902190</v>
      </c>
      <c r="F97" s="7">
        <f t="shared" si="21"/>
        <v>0</v>
      </c>
      <c r="G97" s="15">
        <v>21902190</v>
      </c>
      <c r="H97" s="7">
        <f t="shared" si="21"/>
        <v>21151705</v>
      </c>
      <c r="I97" s="15">
        <v>43053895</v>
      </c>
      <c r="J97" s="7">
        <f t="shared" si="21"/>
        <v>0</v>
      </c>
      <c r="K97" s="15">
        <v>43053895</v>
      </c>
      <c r="L97" s="7">
        <f t="shared" si="21"/>
        <v>0</v>
      </c>
      <c r="M97" s="15">
        <v>43053895</v>
      </c>
      <c r="N97" s="7">
        <f t="shared" si="21"/>
        <v>0</v>
      </c>
      <c r="O97" s="15">
        <v>43053895</v>
      </c>
      <c r="P97" s="7">
        <f t="shared" si="22"/>
        <v>0</v>
      </c>
      <c r="Q97" s="15">
        <v>43053895</v>
      </c>
      <c r="R97" s="7">
        <f t="shared" si="24"/>
        <v>0</v>
      </c>
      <c r="S97" s="15">
        <v>43053895</v>
      </c>
      <c r="T97" s="7">
        <f t="shared" si="25"/>
        <v>0</v>
      </c>
      <c r="U97" s="15">
        <v>43053895</v>
      </c>
      <c r="V97" s="7">
        <f t="shared" si="26"/>
        <v>0</v>
      </c>
      <c r="W97" s="15">
        <v>43053895</v>
      </c>
      <c r="X97" s="7">
        <f t="shared" si="28"/>
        <v>0</v>
      </c>
      <c r="Y97" s="15">
        <v>43053895</v>
      </c>
      <c r="Z97" s="7">
        <f t="shared" si="28"/>
        <v>0</v>
      </c>
      <c r="AA97" s="15">
        <v>43053895</v>
      </c>
      <c r="AB97" s="7">
        <f t="shared" si="28"/>
        <v>-21902190</v>
      </c>
      <c r="AC97" s="15">
        <v>21151705</v>
      </c>
      <c r="AD97" s="7">
        <f t="shared" si="28"/>
        <v>0</v>
      </c>
      <c r="AE97" s="15">
        <v>21151705</v>
      </c>
    </row>
    <row r="98" spans="1:31" ht="41.25" customHeight="1" x14ac:dyDescent="0.2">
      <c r="A98" s="19" t="s">
        <v>216</v>
      </c>
      <c r="B98" s="20" t="s">
        <v>217</v>
      </c>
      <c r="C98" s="13">
        <f t="shared" si="34"/>
        <v>0</v>
      </c>
      <c r="D98" s="7">
        <f t="shared" si="20"/>
        <v>0</v>
      </c>
      <c r="E98" s="13">
        <f t="shared" si="34"/>
        <v>0</v>
      </c>
      <c r="F98" s="7">
        <f t="shared" si="21"/>
        <v>0</v>
      </c>
      <c r="G98" s="13">
        <f t="shared" si="34"/>
        <v>0</v>
      </c>
      <c r="H98" s="7">
        <f t="shared" si="21"/>
        <v>0</v>
      </c>
      <c r="I98" s="13">
        <f t="shared" si="34"/>
        <v>0</v>
      </c>
      <c r="J98" s="7">
        <f t="shared" si="21"/>
        <v>0</v>
      </c>
      <c r="K98" s="13">
        <f t="shared" si="34"/>
        <v>0</v>
      </c>
      <c r="L98" s="7">
        <f t="shared" si="21"/>
        <v>0</v>
      </c>
      <c r="M98" s="13">
        <f t="shared" si="34"/>
        <v>0</v>
      </c>
      <c r="N98" s="7">
        <f t="shared" si="21"/>
        <v>10000000</v>
      </c>
      <c r="O98" s="13">
        <f t="shared" si="34"/>
        <v>10000000</v>
      </c>
      <c r="P98" s="7">
        <f t="shared" si="22"/>
        <v>10000000</v>
      </c>
      <c r="Q98" s="13">
        <f t="shared" ref="Q98:AE98" si="36">Q99</f>
        <v>10000000</v>
      </c>
      <c r="R98" s="7">
        <f t="shared" si="24"/>
        <v>0</v>
      </c>
      <c r="S98" s="13">
        <f t="shared" si="36"/>
        <v>10000000</v>
      </c>
      <c r="T98" s="7">
        <f t="shared" si="25"/>
        <v>0</v>
      </c>
      <c r="U98" s="13">
        <f t="shared" si="36"/>
        <v>10000000</v>
      </c>
      <c r="V98" s="7">
        <f t="shared" si="26"/>
        <v>0</v>
      </c>
      <c r="W98" s="13">
        <f t="shared" si="36"/>
        <v>10000000</v>
      </c>
      <c r="X98" s="7">
        <f t="shared" si="28"/>
        <v>0</v>
      </c>
      <c r="Y98" s="13">
        <f t="shared" si="36"/>
        <v>10000000</v>
      </c>
      <c r="Z98" s="7">
        <f t="shared" si="28"/>
        <v>0</v>
      </c>
      <c r="AA98" s="13">
        <f t="shared" si="36"/>
        <v>10000000</v>
      </c>
      <c r="AB98" s="7">
        <f t="shared" si="28"/>
        <v>0</v>
      </c>
      <c r="AC98" s="13">
        <f t="shared" si="36"/>
        <v>10000000</v>
      </c>
      <c r="AD98" s="7">
        <f t="shared" si="28"/>
        <v>0</v>
      </c>
      <c r="AE98" s="13">
        <f t="shared" si="36"/>
        <v>10000000</v>
      </c>
    </row>
    <row r="99" spans="1:31" ht="38.25" x14ac:dyDescent="0.2">
      <c r="A99" s="19" t="s">
        <v>218</v>
      </c>
      <c r="B99" s="20" t="s">
        <v>219</v>
      </c>
      <c r="C99" s="15"/>
      <c r="D99" s="7">
        <f t="shared" si="20"/>
        <v>0</v>
      </c>
      <c r="E99" s="15"/>
      <c r="F99" s="7">
        <f t="shared" si="21"/>
        <v>0</v>
      </c>
      <c r="G99" s="15"/>
      <c r="H99" s="7">
        <f t="shared" si="21"/>
        <v>0</v>
      </c>
      <c r="I99" s="15"/>
      <c r="J99" s="7">
        <f t="shared" si="21"/>
        <v>0</v>
      </c>
      <c r="K99" s="15"/>
      <c r="L99" s="7">
        <f t="shared" si="21"/>
        <v>0</v>
      </c>
      <c r="M99" s="15"/>
      <c r="N99" s="7">
        <f t="shared" si="21"/>
        <v>10000000</v>
      </c>
      <c r="O99" s="15">
        <v>10000000</v>
      </c>
      <c r="P99" s="7">
        <f t="shared" si="22"/>
        <v>10000000</v>
      </c>
      <c r="Q99" s="15">
        <v>10000000</v>
      </c>
      <c r="R99" s="7">
        <f t="shared" si="24"/>
        <v>0</v>
      </c>
      <c r="S99" s="15">
        <v>10000000</v>
      </c>
      <c r="T99" s="7">
        <f t="shared" si="25"/>
        <v>0</v>
      </c>
      <c r="U99" s="15">
        <v>10000000</v>
      </c>
      <c r="V99" s="7">
        <f t="shared" si="26"/>
        <v>0</v>
      </c>
      <c r="W99" s="15">
        <v>10000000</v>
      </c>
      <c r="X99" s="7">
        <f t="shared" si="28"/>
        <v>0</v>
      </c>
      <c r="Y99" s="15">
        <v>10000000</v>
      </c>
      <c r="Z99" s="7">
        <f t="shared" si="28"/>
        <v>0</v>
      </c>
      <c r="AA99" s="15">
        <v>10000000</v>
      </c>
      <c r="AB99" s="7">
        <f t="shared" si="28"/>
        <v>0</v>
      </c>
      <c r="AC99" s="15">
        <v>10000000</v>
      </c>
      <c r="AD99" s="7">
        <f t="shared" si="28"/>
        <v>0</v>
      </c>
      <c r="AE99" s="15">
        <v>10000000</v>
      </c>
    </row>
    <row r="100" spans="1:31" ht="109.5" customHeight="1" x14ac:dyDescent="0.2">
      <c r="A100" s="16" t="s">
        <v>220</v>
      </c>
      <c r="B100" s="17" t="s">
        <v>221</v>
      </c>
      <c r="C100" s="13">
        <f t="shared" si="34"/>
        <v>0</v>
      </c>
      <c r="D100" s="7">
        <f t="shared" si="20"/>
        <v>0</v>
      </c>
      <c r="E100" s="13">
        <f t="shared" si="34"/>
        <v>0</v>
      </c>
      <c r="F100" s="7">
        <f t="shared" si="21"/>
        <v>0</v>
      </c>
      <c r="G100" s="13">
        <f t="shared" si="34"/>
        <v>0</v>
      </c>
      <c r="H100" s="7">
        <f t="shared" si="21"/>
        <v>0</v>
      </c>
      <c r="I100" s="13">
        <f t="shared" si="34"/>
        <v>0</v>
      </c>
      <c r="J100" s="7">
        <f t="shared" si="21"/>
        <v>0</v>
      </c>
      <c r="K100" s="13">
        <f t="shared" si="34"/>
        <v>0</v>
      </c>
      <c r="L100" s="7">
        <f t="shared" si="21"/>
        <v>42259856.520000003</v>
      </c>
      <c r="M100" s="13">
        <f t="shared" si="34"/>
        <v>42259856.520000003</v>
      </c>
      <c r="N100" s="7">
        <f t="shared" si="21"/>
        <v>0</v>
      </c>
      <c r="O100" s="13">
        <f t="shared" si="34"/>
        <v>42259856.520000003</v>
      </c>
      <c r="P100" s="7">
        <f t="shared" si="22"/>
        <v>0</v>
      </c>
      <c r="Q100" s="13">
        <f t="shared" ref="Q100:AE100" si="37">Q101</f>
        <v>42259856.520000003</v>
      </c>
      <c r="R100" s="7">
        <f t="shared" si="24"/>
        <v>0</v>
      </c>
      <c r="S100" s="13">
        <f t="shared" si="37"/>
        <v>42259856.520000003</v>
      </c>
      <c r="T100" s="7">
        <f t="shared" si="25"/>
        <v>0</v>
      </c>
      <c r="U100" s="13">
        <f t="shared" si="37"/>
        <v>42259856.520000003</v>
      </c>
      <c r="V100" s="7">
        <f t="shared" si="26"/>
        <v>0</v>
      </c>
      <c r="W100" s="13">
        <f t="shared" si="37"/>
        <v>42259856.520000003</v>
      </c>
      <c r="X100" s="7">
        <f t="shared" si="28"/>
        <v>0</v>
      </c>
      <c r="Y100" s="13">
        <f t="shared" si="37"/>
        <v>42259856.520000003</v>
      </c>
      <c r="Z100" s="7">
        <f t="shared" si="28"/>
        <v>0</v>
      </c>
      <c r="AA100" s="13">
        <f t="shared" si="37"/>
        <v>42259856.520000003</v>
      </c>
      <c r="AB100" s="7">
        <f t="shared" si="28"/>
        <v>0</v>
      </c>
      <c r="AC100" s="13">
        <f t="shared" si="37"/>
        <v>42259856.520000003</v>
      </c>
      <c r="AD100" s="7">
        <f t="shared" si="28"/>
        <v>7279572.6799999997</v>
      </c>
      <c r="AE100" s="13">
        <f t="shared" si="37"/>
        <v>49539429.200000003</v>
      </c>
    </row>
    <row r="101" spans="1:31" ht="109.5" customHeight="1" x14ac:dyDescent="0.2">
      <c r="A101" s="16" t="s">
        <v>222</v>
      </c>
      <c r="B101" s="17" t="s">
        <v>223</v>
      </c>
      <c r="C101" s="15"/>
      <c r="D101" s="7">
        <f t="shared" si="20"/>
        <v>0</v>
      </c>
      <c r="E101" s="15"/>
      <c r="F101" s="7">
        <f t="shared" si="21"/>
        <v>0</v>
      </c>
      <c r="G101" s="15"/>
      <c r="H101" s="7">
        <f t="shared" si="21"/>
        <v>0</v>
      </c>
      <c r="I101" s="15"/>
      <c r="J101" s="7">
        <f t="shared" si="21"/>
        <v>0</v>
      </c>
      <c r="K101" s="15"/>
      <c r="L101" s="7">
        <f t="shared" si="21"/>
        <v>42259856.520000003</v>
      </c>
      <c r="M101" s="15">
        <v>42259856.520000003</v>
      </c>
      <c r="N101" s="7">
        <f t="shared" si="21"/>
        <v>0</v>
      </c>
      <c r="O101" s="15">
        <v>42259856.520000003</v>
      </c>
      <c r="P101" s="7">
        <f t="shared" si="22"/>
        <v>0</v>
      </c>
      <c r="Q101" s="15">
        <v>42259856.520000003</v>
      </c>
      <c r="R101" s="7">
        <f t="shared" si="24"/>
        <v>0</v>
      </c>
      <c r="S101" s="15">
        <v>42259856.520000003</v>
      </c>
      <c r="T101" s="7">
        <f t="shared" si="25"/>
        <v>0</v>
      </c>
      <c r="U101" s="15">
        <v>42259856.520000003</v>
      </c>
      <c r="V101" s="7">
        <f t="shared" si="26"/>
        <v>0</v>
      </c>
      <c r="W101" s="15">
        <v>42259856.520000003</v>
      </c>
      <c r="X101" s="7">
        <f t="shared" si="28"/>
        <v>0</v>
      </c>
      <c r="Y101" s="15">
        <v>42259856.520000003</v>
      </c>
      <c r="Z101" s="7">
        <f t="shared" si="28"/>
        <v>0</v>
      </c>
      <c r="AA101" s="15">
        <v>42259856.520000003</v>
      </c>
      <c r="AB101" s="7">
        <f t="shared" si="28"/>
        <v>0</v>
      </c>
      <c r="AC101" s="15">
        <v>42259856.520000003</v>
      </c>
      <c r="AD101" s="7">
        <f t="shared" si="28"/>
        <v>7279572.6799999997</v>
      </c>
      <c r="AE101" s="15">
        <v>49539429.200000003</v>
      </c>
    </row>
    <row r="102" spans="1:31" ht="82.5" customHeight="1" x14ac:dyDescent="0.2">
      <c r="A102" s="19" t="s">
        <v>224</v>
      </c>
      <c r="B102" s="20" t="s">
        <v>225</v>
      </c>
      <c r="C102" s="13">
        <f t="shared" si="34"/>
        <v>0</v>
      </c>
      <c r="D102" s="7">
        <f t="shared" si="20"/>
        <v>0</v>
      </c>
      <c r="E102" s="13">
        <f t="shared" si="34"/>
        <v>0</v>
      </c>
      <c r="F102" s="7">
        <f t="shared" si="21"/>
        <v>3403565</v>
      </c>
      <c r="G102" s="13">
        <f t="shared" si="34"/>
        <v>3403565</v>
      </c>
      <c r="H102" s="7">
        <f t="shared" si="21"/>
        <v>0</v>
      </c>
      <c r="I102" s="13">
        <f t="shared" si="34"/>
        <v>3403565</v>
      </c>
      <c r="J102" s="7">
        <f t="shared" si="21"/>
        <v>0</v>
      </c>
      <c r="K102" s="13">
        <f t="shared" si="34"/>
        <v>3403565</v>
      </c>
      <c r="L102" s="7">
        <f t="shared" si="21"/>
        <v>2578652.5199999996</v>
      </c>
      <c r="M102" s="13">
        <f t="shared" si="34"/>
        <v>5982217.5199999996</v>
      </c>
      <c r="N102" s="7">
        <f t="shared" si="21"/>
        <v>0</v>
      </c>
      <c r="O102" s="13">
        <f t="shared" si="34"/>
        <v>5982217.5199999996</v>
      </c>
      <c r="P102" s="7">
        <f t="shared" si="22"/>
        <v>0</v>
      </c>
      <c r="Q102" s="13">
        <f t="shared" ref="Q102:AE102" si="38">Q103</f>
        <v>5982217.5199999996</v>
      </c>
      <c r="R102" s="7">
        <f t="shared" si="24"/>
        <v>0</v>
      </c>
      <c r="S102" s="13">
        <f t="shared" si="38"/>
        <v>5982217.5199999996</v>
      </c>
      <c r="T102" s="7">
        <f t="shared" si="25"/>
        <v>0</v>
      </c>
      <c r="U102" s="13">
        <f t="shared" si="38"/>
        <v>5982217.5199999996</v>
      </c>
      <c r="V102" s="7">
        <f t="shared" si="26"/>
        <v>0</v>
      </c>
      <c r="W102" s="13">
        <f t="shared" si="38"/>
        <v>5982217.5199999996</v>
      </c>
      <c r="X102" s="7">
        <f t="shared" si="28"/>
        <v>0</v>
      </c>
      <c r="Y102" s="13">
        <f t="shared" si="38"/>
        <v>5982217.5199999996</v>
      </c>
      <c r="Z102" s="7">
        <f t="shared" si="28"/>
        <v>0</v>
      </c>
      <c r="AA102" s="13">
        <f t="shared" si="38"/>
        <v>5982217.5199999996</v>
      </c>
      <c r="AB102" s="7">
        <f t="shared" si="28"/>
        <v>0</v>
      </c>
      <c r="AC102" s="13">
        <f t="shared" si="38"/>
        <v>5982217.5199999996</v>
      </c>
      <c r="AD102" s="7">
        <f t="shared" si="28"/>
        <v>443037.18000000063</v>
      </c>
      <c r="AE102" s="13">
        <f t="shared" si="38"/>
        <v>6425254.7000000002</v>
      </c>
    </row>
    <row r="103" spans="1:31" ht="82.5" customHeight="1" x14ac:dyDescent="0.2">
      <c r="A103" s="19" t="s">
        <v>226</v>
      </c>
      <c r="B103" s="20" t="s">
        <v>164</v>
      </c>
      <c r="C103" s="15"/>
      <c r="D103" s="7">
        <f t="shared" si="20"/>
        <v>0</v>
      </c>
      <c r="E103" s="15"/>
      <c r="F103" s="7">
        <f t="shared" si="21"/>
        <v>3403565</v>
      </c>
      <c r="G103" s="15">
        <v>3403565</v>
      </c>
      <c r="H103" s="7">
        <f t="shared" si="21"/>
        <v>0</v>
      </c>
      <c r="I103" s="15">
        <v>3403565</v>
      </c>
      <c r="J103" s="7">
        <f t="shared" si="21"/>
        <v>0</v>
      </c>
      <c r="K103" s="15">
        <v>3403565</v>
      </c>
      <c r="L103" s="7">
        <f t="shared" si="21"/>
        <v>2578652.5199999996</v>
      </c>
      <c r="M103" s="15">
        <v>5982217.5199999996</v>
      </c>
      <c r="N103" s="7">
        <f t="shared" si="21"/>
        <v>0</v>
      </c>
      <c r="O103" s="15">
        <v>5982217.5199999996</v>
      </c>
      <c r="P103" s="7">
        <f t="shared" si="22"/>
        <v>0</v>
      </c>
      <c r="Q103" s="15">
        <v>5982217.5199999996</v>
      </c>
      <c r="R103" s="7">
        <f t="shared" si="24"/>
        <v>0</v>
      </c>
      <c r="S103" s="15">
        <v>5982217.5199999996</v>
      </c>
      <c r="T103" s="7">
        <f t="shared" si="25"/>
        <v>0</v>
      </c>
      <c r="U103" s="15">
        <v>5982217.5199999996</v>
      </c>
      <c r="V103" s="7">
        <f t="shared" si="26"/>
        <v>0</v>
      </c>
      <c r="W103" s="15">
        <v>5982217.5199999996</v>
      </c>
      <c r="X103" s="7">
        <f t="shared" si="28"/>
        <v>0</v>
      </c>
      <c r="Y103" s="15">
        <v>5982217.5199999996</v>
      </c>
      <c r="Z103" s="7">
        <f t="shared" si="28"/>
        <v>0</v>
      </c>
      <c r="AA103" s="15">
        <v>5982217.5199999996</v>
      </c>
      <c r="AB103" s="7">
        <f t="shared" si="28"/>
        <v>0</v>
      </c>
      <c r="AC103" s="15">
        <v>5982217.5199999996</v>
      </c>
      <c r="AD103" s="7">
        <f t="shared" si="28"/>
        <v>443037.18000000063</v>
      </c>
      <c r="AE103" s="15">
        <v>6425254.7000000002</v>
      </c>
    </row>
    <row r="104" spans="1:31" ht="29.25" customHeight="1" x14ac:dyDescent="0.2">
      <c r="A104" s="19" t="s">
        <v>256</v>
      </c>
      <c r="B104" s="20" t="s">
        <v>257</v>
      </c>
      <c r="C104" s="13">
        <f t="shared" si="34"/>
        <v>0</v>
      </c>
      <c r="D104" s="7">
        <f t="shared" si="20"/>
        <v>0</v>
      </c>
      <c r="E104" s="13">
        <f t="shared" si="34"/>
        <v>0</v>
      </c>
      <c r="F104" s="7">
        <f t="shared" si="20"/>
        <v>0</v>
      </c>
      <c r="G104" s="13">
        <f t="shared" si="34"/>
        <v>0</v>
      </c>
      <c r="H104" s="7">
        <f t="shared" si="20"/>
        <v>0</v>
      </c>
      <c r="I104" s="13">
        <f t="shared" si="34"/>
        <v>0</v>
      </c>
      <c r="J104" s="7">
        <f t="shared" si="20"/>
        <v>0</v>
      </c>
      <c r="K104" s="13">
        <f t="shared" si="34"/>
        <v>0</v>
      </c>
      <c r="L104" s="7">
        <f t="shared" si="20"/>
        <v>0</v>
      </c>
      <c r="M104" s="13">
        <f t="shared" si="34"/>
        <v>0</v>
      </c>
      <c r="N104" s="7">
        <f t="shared" si="20"/>
        <v>24430686</v>
      </c>
      <c r="O104" s="13">
        <f t="shared" si="34"/>
        <v>24430686</v>
      </c>
      <c r="P104" s="7">
        <f t="shared" ref="P104:P105" si="39">Q104-M104</f>
        <v>24430686</v>
      </c>
      <c r="Q104" s="13">
        <f t="shared" ref="Q104:AC104" si="40">Q105</f>
        <v>24430686</v>
      </c>
      <c r="R104" s="7">
        <f t="shared" si="24"/>
        <v>0</v>
      </c>
      <c r="S104" s="13">
        <f t="shared" si="40"/>
        <v>24430686</v>
      </c>
      <c r="T104" s="7">
        <f t="shared" si="25"/>
        <v>0</v>
      </c>
      <c r="U104" s="13">
        <f t="shared" si="40"/>
        <v>24430686</v>
      </c>
      <c r="V104" s="7">
        <f t="shared" si="26"/>
        <v>0</v>
      </c>
      <c r="W104" s="13">
        <f t="shared" si="40"/>
        <v>24430686</v>
      </c>
      <c r="X104" s="7">
        <f t="shared" si="20"/>
        <v>0</v>
      </c>
      <c r="Y104" s="13">
        <f t="shared" si="40"/>
        <v>24430686</v>
      </c>
      <c r="Z104" s="7">
        <f t="shared" si="20"/>
        <v>0</v>
      </c>
      <c r="AA104" s="13">
        <f t="shared" si="40"/>
        <v>24430686</v>
      </c>
      <c r="AB104" s="7">
        <f t="shared" si="20"/>
        <v>0</v>
      </c>
      <c r="AC104" s="13">
        <f t="shared" si="40"/>
        <v>24430686</v>
      </c>
      <c r="AD104" s="7">
        <f t="shared" si="20"/>
        <v>-24430686</v>
      </c>
      <c r="AE104" s="13">
        <f t="shared" si="34"/>
        <v>0</v>
      </c>
    </row>
    <row r="105" spans="1:31" ht="42" customHeight="1" x14ac:dyDescent="0.2">
      <c r="A105" s="19" t="s">
        <v>258</v>
      </c>
      <c r="B105" s="20" t="s">
        <v>259</v>
      </c>
      <c r="C105" s="15"/>
      <c r="D105" s="7">
        <f t="shared" si="20"/>
        <v>0</v>
      </c>
      <c r="E105" s="15"/>
      <c r="F105" s="7">
        <f t="shared" si="20"/>
        <v>0</v>
      </c>
      <c r="G105" s="15"/>
      <c r="H105" s="7">
        <f t="shared" si="20"/>
        <v>0</v>
      </c>
      <c r="I105" s="15"/>
      <c r="J105" s="7">
        <f t="shared" si="20"/>
        <v>0</v>
      </c>
      <c r="K105" s="15"/>
      <c r="L105" s="7">
        <f t="shared" si="20"/>
        <v>0</v>
      </c>
      <c r="M105" s="15"/>
      <c r="N105" s="7">
        <f t="shared" si="20"/>
        <v>24430686</v>
      </c>
      <c r="O105" s="15">
        <v>24430686</v>
      </c>
      <c r="P105" s="7">
        <f t="shared" si="39"/>
        <v>24430686</v>
      </c>
      <c r="Q105" s="15">
        <v>24430686</v>
      </c>
      <c r="R105" s="7">
        <f t="shared" ref="R105:R136" si="41">S105-O105</f>
        <v>0</v>
      </c>
      <c r="S105" s="15">
        <v>24430686</v>
      </c>
      <c r="T105" s="7">
        <f t="shared" ref="T105:T136" si="42">U105-Q105</f>
        <v>0</v>
      </c>
      <c r="U105" s="15">
        <v>24430686</v>
      </c>
      <c r="V105" s="7">
        <f t="shared" ref="V105:V136" si="43">W105-S105</f>
        <v>0</v>
      </c>
      <c r="W105" s="15">
        <v>24430686</v>
      </c>
      <c r="X105" s="7">
        <f t="shared" si="20"/>
        <v>0</v>
      </c>
      <c r="Y105" s="15">
        <v>24430686</v>
      </c>
      <c r="Z105" s="7">
        <f t="shared" si="20"/>
        <v>0</v>
      </c>
      <c r="AA105" s="15">
        <v>24430686</v>
      </c>
      <c r="AB105" s="7">
        <f t="shared" si="20"/>
        <v>0</v>
      </c>
      <c r="AC105" s="15">
        <v>24430686</v>
      </c>
      <c r="AD105" s="7">
        <f t="shared" si="20"/>
        <v>-24430686</v>
      </c>
      <c r="AE105" s="14"/>
    </row>
    <row r="106" spans="1:31" x14ac:dyDescent="0.2">
      <c r="A106" s="19" t="s">
        <v>78</v>
      </c>
      <c r="B106" s="20" t="s">
        <v>79</v>
      </c>
      <c r="C106" s="13">
        <f t="shared" si="34"/>
        <v>20879.669999999998</v>
      </c>
      <c r="D106" s="7">
        <f t="shared" si="20"/>
        <v>0</v>
      </c>
      <c r="E106" s="13">
        <f t="shared" si="34"/>
        <v>20879.669999999998</v>
      </c>
      <c r="F106" s="7">
        <f t="shared" si="21"/>
        <v>50000</v>
      </c>
      <c r="G106" s="13">
        <f t="shared" si="34"/>
        <v>70879.67</v>
      </c>
      <c r="H106" s="7">
        <f t="shared" si="21"/>
        <v>0</v>
      </c>
      <c r="I106" s="13">
        <f t="shared" si="34"/>
        <v>70879.67</v>
      </c>
      <c r="J106" s="7">
        <f t="shared" si="21"/>
        <v>0</v>
      </c>
      <c r="K106" s="13">
        <f t="shared" si="34"/>
        <v>70879.67</v>
      </c>
      <c r="L106" s="7">
        <f t="shared" si="21"/>
        <v>0</v>
      </c>
      <c r="M106" s="13">
        <f t="shared" si="34"/>
        <v>70879.67</v>
      </c>
      <c r="N106" s="7">
        <f t="shared" si="21"/>
        <v>0</v>
      </c>
      <c r="O106" s="13">
        <f t="shared" si="34"/>
        <v>70879.67</v>
      </c>
      <c r="P106" s="7">
        <f t="shared" ref="P106:P129" si="44">Q106-M106</f>
        <v>0</v>
      </c>
      <c r="Q106" s="13">
        <f t="shared" ref="Q106:AE106" si="45">Q107</f>
        <v>70879.67</v>
      </c>
      <c r="R106" s="7">
        <f t="shared" si="41"/>
        <v>0</v>
      </c>
      <c r="S106" s="13">
        <f t="shared" si="45"/>
        <v>70879.67</v>
      </c>
      <c r="T106" s="7">
        <f t="shared" si="42"/>
        <v>0</v>
      </c>
      <c r="U106" s="13">
        <f t="shared" si="45"/>
        <v>70879.67</v>
      </c>
      <c r="V106" s="7">
        <f t="shared" si="43"/>
        <v>0</v>
      </c>
      <c r="W106" s="13">
        <f t="shared" si="45"/>
        <v>70879.67</v>
      </c>
      <c r="X106" s="7">
        <f t="shared" si="28"/>
        <v>0</v>
      </c>
      <c r="Y106" s="13">
        <f t="shared" si="45"/>
        <v>70879.67</v>
      </c>
      <c r="Z106" s="7">
        <f t="shared" si="28"/>
        <v>0</v>
      </c>
      <c r="AA106" s="13">
        <f t="shared" si="45"/>
        <v>70879.67</v>
      </c>
      <c r="AB106" s="7">
        <f t="shared" si="28"/>
        <v>0</v>
      </c>
      <c r="AC106" s="13">
        <f t="shared" si="45"/>
        <v>70879.67</v>
      </c>
      <c r="AD106" s="7">
        <f t="shared" si="28"/>
        <v>0</v>
      </c>
      <c r="AE106" s="13">
        <f t="shared" si="45"/>
        <v>70879.67</v>
      </c>
    </row>
    <row r="107" spans="1:31" ht="25.5" x14ac:dyDescent="0.2">
      <c r="A107" s="19" t="s">
        <v>146</v>
      </c>
      <c r="B107" s="20" t="s">
        <v>147</v>
      </c>
      <c r="C107" s="15">
        <v>20879.669999999998</v>
      </c>
      <c r="D107" s="7">
        <f t="shared" si="20"/>
        <v>0</v>
      </c>
      <c r="E107" s="15">
        <v>20879.669999999998</v>
      </c>
      <c r="F107" s="7">
        <f t="shared" si="21"/>
        <v>50000</v>
      </c>
      <c r="G107" s="15">
        <v>70879.67</v>
      </c>
      <c r="H107" s="7">
        <f t="shared" si="21"/>
        <v>0</v>
      </c>
      <c r="I107" s="15">
        <v>70879.67</v>
      </c>
      <c r="J107" s="7">
        <f t="shared" si="21"/>
        <v>0</v>
      </c>
      <c r="K107" s="15">
        <v>70879.67</v>
      </c>
      <c r="L107" s="7">
        <f t="shared" si="21"/>
        <v>0</v>
      </c>
      <c r="M107" s="15">
        <v>70879.67</v>
      </c>
      <c r="N107" s="7">
        <f t="shared" si="21"/>
        <v>0</v>
      </c>
      <c r="O107" s="15">
        <v>70879.67</v>
      </c>
      <c r="P107" s="7">
        <f t="shared" si="44"/>
        <v>0</v>
      </c>
      <c r="Q107" s="15">
        <v>70879.67</v>
      </c>
      <c r="R107" s="7">
        <f t="shared" si="41"/>
        <v>0</v>
      </c>
      <c r="S107" s="15">
        <v>70879.67</v>
      </c>
      <c r="T107" s="7">
        <f t="shared" si="42"/>
        <v>0</v>
      </c>
      <c r="U107" s="15">
        <v>70879.67</v>
      </c>
      <c r="V107" s="7">
        <f t="shared" si="43"/>
        <v>0</v>
      </c>
      <c r="W107" s="15">
        <v>70879.67</v>
      </c>
      <c r="X107" s="7">
        <f t="shared" si="28"/>
        <v>0</v>
      </c>
      <c r="Y107" s="15">
        <v>70879.67</v>
      </c>
      <c r="Z107" s="7">
        <f t="shared" si="28"/>
        <v>0</v>
      </c>
      <c r="AA107" s="15">
        <v>70879.67</v>
      </c>
      <c r="AB107" s="7">
        <f t="shared" si="28"/>
        <v>0</v>
      </c>
      <c r="AC107" s="15">
        <v>70879.67</v>
      </c>
      <c r="AD107" s="7">
        <f t="shared" si="28"/>
        <v>0</v>
      </c>
      <c r="AE107" s="15">
        <v>70879.67</v>
      </c>
    </row>
    <row r="108" spans="1:31" ht="25.5" x14ac:dyDescent="0.2">
      <c r="A108" s="19" t="s">
        <v>227</v>
      </c>
      <c r="B108" s="20" t="s">
        <v>80</v>
      </c>
      <c r="C108" s="13">
        <f t="shared" si="34"/>
        <v>13439050</v>
      </c>
      <c r="D108" s="7">
        <f t="shared" si="20"/>
        <v>0</v>
      </c>
      <c r="E108" s="13">
        <f t="shared" si="34"/>
        <v>13439050</v>
      </c>
      <c r="F108" s="7">
        <f t="shared" si="21"/>
        <v>5180850</v>
      </c>
      <c r="G108" s="13">
        <f t="shared" si="34"/>
        <v>18619900</v>
      </c>
      <c r="H108" s="7">
        <f t="shared" si="21"/>
        <v>0</v>
      </c>
      <c r="I108" s="13">
        <f t="shared" si="34"/>
        <v>18619900</v>
      </c>
      <c r="J108" s="7">
        <f t="shared" si="21"/>
        <v>1650722.3900000006</v>
      </c>
      <c r="K108" s="13">
        <f t="shared" si="34"/>
        <v>20270622.390000001</v>
      </c>
      <c r="L108" s="7">
        <f t="shared" si="21"/>
        <v>0</v>
      </c>
      <c r="M108" s="13">
        <f t="shared" si="34"/>
        <v>20270622.390000001</v>
      </c>
      <c r="N108" s="7">
        <f t="shared" si="21"/>
        <v>0</v>
      </c>
      <c r="O108" s="13">
        <f t="shared" si="34"/>
        <v>20270622.390000001</v>
      </c>
      <c r="P108" s="7">
        <f t="shared" si="44"/>
        <v>0</v>
      </c>
      <c r="Q108" s="13">
        <f t="shared" ref="Q108:AE108" si="46">Q109</f>
        <v>20270622.390000001</v>
      </c>
      <c r="R108" s="7">
        <f t="shared" si="41"/>
        <v>0</v>
      </c>
      <c r="S108" s="13">
        <f t="shared" si="46"/>
        <v>20270622.390000001</v>
      </c>
      <c r="T108" s="7">
        <f t="shared" si="42"/>
        <v>0</v>
      </c>
      <c r="U108" s="13">
        <f t="shared" si="46"/>
        <v>20270622.390000001</v>
      </c>
      <c r="V108" s="7">
        <f t="shared" si="43"/>
        <v>0</v>
      </c>
      <c r="W108" s="13">
        <f t="shared" si="46"/>
        <v>20270622.390000001</v>
      </c>
      <c r="X108" s="7">
        <f t="shared" si="28"/>
        <v>0</v>
      </c>
      <c r="Y108" s="13">
        <f t="shared" si="46"/>
        <v>20270622.390000001</v>
      </c>
      <c r="Z108" s="7">
        <f t="shared" si="28"/>
        <v>0</v>
      </c>
      <c r="AA108" s="13">
        <f t="shared" si="46"/>
        <v>20270622.390000001</v>
      </c>
      <c r="AB108" s="7">
        <f t="shared" si="28"/>
        <v>0</v>
      </c>
      <c r="AC108" s="13">
        <f t="shared" si="46"/>
        <v>20270622.390000001</v>
      </c>
      <c r="AD108" s="7">
        <f t="shared" si="28"/>
        <v>0</v>
      </c>
      <c r="AE108" s="13">
        <f t="shared" si="46"/>
        <v>20270622.390000001</v>
      </c>
    </row>
    <row r="109" spans="1:31" ht="25.5" x14ac:dyDescent="0.2">
      <c r="A109" s="19" t="s">
        <v>228</v>
      </c>
      <c r="B109" s="20" t="s">
        <v>148</v>
      </c>
      <c r="C109" s="15">
        <v>13439050</v>
      </c>
      <c r="D109" s="7">
        <f t="shared" si="20"/>
        <v>0</v>
      </c>
      <c r="E109" s="15">
        <v>13439050</v>
      </c>
      <c r="F109" s="7">
        <f t="shared" si="21"/>
        <v>5180850</v>
      </c>
      <c r="G109" s="15">
        <v>18619900</v>
      </c>
      <c r="H109" s="7">
        <f t="shared" si="21"/>
        <v>0</v>
      </c>
      <c r="I109" s="15">
        <v>18619900</v>
      </c>
      <c r="J109" s="7">
        <f t="shared" si="21"/>
        <v>1650722.3900000006</v>
      </c>
      <c r="K109" s="15">
        <v>20270622.390000001</v>
      </c>
      <c r="L109" s="7">
        <f t="shared" si="21"/>
        <v>0</v>
      </c>
      <c r="M109" s="15">
        <v>20270622.390000001</v>
      </c>
      <c r="N109" s="7">
        <f t="shared" si="21"/>
        <v>0</v>
      </c>
      <c r="O109" s="15">
        <v>20270622.390000001</v>
      </c>
      <c r="P109" s="7">
        <f t="shared" si="44"/>
        <v>0</v>
      </c>
      <c r="Q109" s="15">
        <v>20270622.390000001</v>
      </c>
      <c r="R109" s="7">
        <f t="shared" si="41"/>
        <v>0</v>
      </c>
      <c r="S109" s="15">
        <v>20270622.390000001</v>
      </c>
      <c r="T109" s="7">
        <f t="shared" si="42"/>
        <v>0</v>
      </c>
      <c r="U109" s="15">
        <v>20270622.390000001</v>
      </c>
      <c r="V109" s="7">
        <f t="shared" si="43"/>
        <v>0</v>
      </c>
      <c r="W109" s="15">
        <v>20270622.390000001</v>
      </c>
      <c r="X109" s="7">
        <f t="shared" si="28"/>
        <v>0</v>
      </c>
      <c r="Y109" s="15">
        <v>20270622.390000001</v>
      </c>
      <c r="Z109" s="7">
        <f t="shared" si="28"/>
        <v>0</v>
      </c>
      <c r="AA109" s="15">
        <v>20270622.390000001</v>
      </c>
      <c r="AB109" s="7">
        <f t="shared" si="28"/>
        <v>0</v>
      </c>
      <c r="AC109" s="15">
        <v>20270622.390000001</v>
      </c>
      <c r="AD109" s="7">
        <f t="shared" si="28"/>
        <v>0</v>
      </c>
      <c r="AE109" s="15">
        <v>20270622.390000001</v>
      </c>
    </row>
    <row r="110" spans="1:31" x14ac:dyDescent="0.2">
      <c r="A110" s="19" t="s">
        <v>81</v>
      </c>
      <c r="B110" s="20" t="s">
        <v>82</v>
      </c>
      <c r="C110" s="13">
        <f>C111+C112</f>
        <v>55320277.700000003</v>
      </c>
      <c r="D110" s="7">
        <f t="shared" si="20"/>
        <v>0</v>
      </c>
      <c r="E110" s="13">
        <f>E111+E112</f>
        <v>55320277.700000003</v>
      </c>
      <c r="F110" s="7">
        <f t="shared" si="21"/>
        <v>5139587.2699999958</v>
      </c>
      <c r="G110" s="13">
        <f>G111+G112</f>
        <v>60459864.969999999</v>
      </c>
      <c r="H110" s="7">
        <f t="shared" si="21"/>
        <v>1000000</v>
      </c>
      <c r="I110" s="13">
        <f>I111+I112</f>
        <v>61459864.969999999</v>
      </c>
      <c r="J110" s="7">
        <f t="shared" si="21"/>
        <v>0</v>
      </c>
      <c r="K110" s="13">
        <f>K111+K112</f>
        <v>61459864.969999999</v>
      </c>
      <c r="L110" s="7">
        <f t="shared" si="21"/>
        <v>0</v>
      </c>
      <c r="M110" s="13">
        <f>M111+M112</f>
        <v>61459864.969999999</v>
      </c>
      <c r="N110" s="7">
        <f t="shared" si="21"/>
        <v>24959243.400000006</v>
      </c>
      <c r="O110" s="13">
        <f>O111+O112</f>
        <v>86419108.370000005</v>
      </c>
      <c r="P110" s="7">
        <f t="shared" si="44"/>
        <v>24959243.400000006</v>
      </c>
      <c r="Q110" s="13">
        <f>Q111+Q112</f>
        <v>86419108.370000005</v>
      </c>
      <c r="R110" s="7">
        <f t="shared" si="41"/>
        <v>0</v>
      </c>
      <c r="S110" s="13">
        <f>S111+S112</f>
        <v>86419108.370000005</v>
      </c>
      <c r="T110" s="7">
        <f t="shared" si="42"/>
        <v>0</v>
      </c>
      <c r="U110" s="13">
        <f>U111+U112</f>
        <v>86419108.370000005</v>
      </c>
      <c r="V110" s="7">
        <f t="shared" si="43"/>
        <v>-7988363.8000000119</v>
      </c>
      <c r="W110" s="13">
        <f>W111+W112</f>
        <v>78430744.569999993</v>
      </c>
      <c r="X110" s="7">
        <f t="shared" si="28"/>
        <v>0</v>
      </c>
      <c r="Y110" s="13">
        <f>Y111+Y112</f>
        <v>78430744.569999993</v>
      </c>
      <c r="Z110" s="7">
        <f t="shared" si="28"/>
        <v>0</v>
      </c>
      <c r="AA110" s="13">
        <f>AA111+AA112</f>
        <v>78430744.569999993</v>
      </c>
      <c r="AB110" s="7">
        <f t="shared" si="28"/>
        <v>0</v>
      </c>
      <c r="AC110" s="13">
        <f>AC111+AC112</f>
        <v>78430744.569999993</v>
      </c>
      <c r="AD110" s="7">
        <f t="shared" ref="AD110:AD124" si="47">AE110-AC110</f>
        <v>195700.83000001311</v>
      </c>
      <c r="AE110" s="13">
        <f>AE111+AE112</f>
        <v>78626445.400000006</v>
      </c>
    </row>
    <row r="111" spans="1:31" x14ac:dyDescent="0.2">
      <c r="A111" s="19" t="s">
        <v>83</v>
      </c>
      <c r="B111" s="20" t="s">
        <v>149</v>
      </c>
      <c r="C111" s="15">
        <v>55320277.700000003</v>
      </c>
      <c r="D111" s="7">
        <f t="shared" si="20"/>
        <v>0</v>
      </c>
      <c r="E111" s="15">
        <v>55320277.700000003</v>
      </c>
      <c r="F111" s="7">
        <f t="shared" si="21"/>
        <v>5139587.2699999958</v>
      </c>
      <c r="G111" s="15">
        <v>60459864.969999999</v>
      </c>
      <c r="H111" s="7">
        <f t="shared" si="21"/>
        <v>0</v>
      </c>
      <c r="I111" s="15">
        <v>60459864.969999999</v>
      </c>
      <c r="J111" s="7">
        <f t="shared" si="21"/>
        <v>0</v>
      </c>
      <c r="K111" s="15">
        <v>60459864.969999999</v>
      </c>
      <c r="L111" s="7">
        <f t="shared" si="21"/>
        <v>0</v>
      </c>
      <c r="M111" s="15">
        <v>60459864.969999999</v>
      </c>
      <c r="N111" s="7">
        <f t="shared" si="21"/>
        <v>24959243.400000006</v>
      </c>
      <c r="O111" s="15">
        <v>85419108.370000005</v>
      </c>
      <c r="P111" s="7">
        <f t="shared" si="44"/>
        <v>24959243.400000006</v>
      </c>
      <c r="Q111" s="15">
        <v>85419108.370000005</v>
      </c>
      <c r="R111" s="7">
        <f t="shared" si="41"/>
        <v>0</v>
      </c>
      <c r="S111" s="15">
        <v>85419108.370000005</v>
      </c>
      <c r="T111" s="7">
        <f t="shared" si="42"/>
        <v>0</v>
      </c>
      <c r="U111" s="15">
        <v>85419108.370000005</v>
      </c>
      <c r="V111" s="7">
        <f t="shared" si="43"/>
        <v>-7988363.8000000119</v>
      </c>
      <c r="W111" s="15">
        <v>77430744.569999993</v>
      </c>
      <c r="X111" s="7">
        <f t="shared" si="28"/>
        <v>0</v>
      </c>
      <c r="Y111" s="15">
        <v>77430744.569999993</v>
      </c>
      <c r="Z111" s="7">
        <f t="shared" si="28"/>
        <v>0</v>
      </c>
      <c r="AA111" s="15">
        <v>77430744.569999993</v>
      </c>
      <c r="AB111" s="7">
        <f t="shared" si="28"/>
        <v>0</v>
      </c>
      <c r="AC111" s="15">
        <v>77430744.569999993</v>
      </c>
      <c r="AD111" s="7">
        <f t="shared" si="47"/>
        <v>195700.83000001311</v>
      </c>
      <c r="AE111" s="15">
        <v>77626445.400000006</v>
      </c>
    </row>
    <row r="112" spans="1:31" ht="25.5" x14ac:dyDescent="0.2">
      <c r="A112" s="19" t="s">
        <v>229</v>
      </c>
      <c r="B112" s="20" t="s">
        <v>230</v>
      </c>
      <c r="C112" s="15"/>
      <c r="D112" s="7">
        <f t="shared" si="20"/>
        <v>0</v>
      </c>
      <c r="E112" s="15"/>
      <c r="F112" s="7">
        <f t="shared" si="21"/>
        <v>0</v>
      </c>
      <c r="G112" s="15"/>
      <c r="H112" s="7">
        <f t="shared" si="21"/>
        <v>1000000</v>
      </c>
      <c r="I112" s="15">
        <v>1000000</v>
      </c>
      <c r="J112" s="7">
        <f t="shared" si="21"/>
        <v>0</v>
      </c>
      <c r="K112" s="15">
        <v>1000000</v>
      </c>
      <c r="L112" s="7">
        <f t="shared" si="21"/>
        <v>0</v>
      </c>
      <c r="M112" s="15">
        <v>1000000</v>
      </c>
      <c r="N112" s="7">
        <f t="shared" si="21"/>
        <v>0</v>
      </c>
      <c r="O112" s="15">
        <v>1000000</v>
      </c>
      <c r="P112" s="7">
        <f t="shared" si="44"/>
        <v>0</v>
      </c>
      <c r="Q112" s="15">
        <v>1000000</v>
      </c>
      <c r="R112" s="7">
        <f t="shared" si="41"/>
        <v>0</v>
      </c>
      <c r="S112" s="15">
        <v>1000000</v>
      </c>
      <c r="T112" s="7">
        <f t="shared" si="42"/>
        <v>0</v>
      </c>
      <c r="U112" s="15">
        <v>1000000</v>
      </c>
      <c r="V112" s="7">
        <f t="shared" si="43"/>
        <v>0</v>
      </c>
      <c r="W112" s="15">
        <v>1000000</v>
      </c>
      <c r="X112" s="7">
        <f t="shared" si="28"/>
        <v>0</v>
      </c>
      <c r="Y112" s="15">
        <v>1000000</v>
      </c>
      <c r="Z112" s="7">
        <f t="shared" si="28"/>
        <v>0</v>
      </c>
      <c r="AA112" s="15">
        <v>1000000</v>
      </c>
      <c r="AB112" s="7">
        <f t="shared" si="28"/>
        <v>0</v>
      </c>
      <c r="AC112" s="15">
        <v>1000000</v>
      </c>
      <c r="AD112" s="7">
        <f t="shared" si="47"/>
        <v>0</v>
      </c>
      <c r="AE112" s="15">
        <v>1000000</v>
      </c>
    </row>
    <row r="113" spans="1:31" ht="25.5" x14ac:dyDescent="0.2">
      <c r="A113" s="19" t="s">
        <v>29</v>
      </c>
      <c r="B113" s="20" t="s">
        <v>150</v>
      </c>
      <c r="C113" s="13">
        <f>C114+C116</f>
        <v>2891362.4</v>
      </c>
      <c r="D113" s="7">
        <f t="shared" si="20"/>
        <v>-262042.39999999991</v>
      </c>
      <c r="E113" s="13">
        <f>E114+E116</f>
        <v>2629320</v>
      </c>
      <c r="F113" s="7">
        <f t="shared" si="21"/>
        <v>0</v>
      </c>
      <c r="G113" s="13">
        <f>G114+G116</f>
        <v>2629320</v>
      </c>
      <c r="H113" s="7">
        <f t="shared" si="21"/>
        <v>0</v>
      </c>
      <c r="I113" s="13">
        <f>I114+I116</f>
        <v>2629320</v>
      </c>
      <c r="J113" s="7">
        <f t="shared" si="21"/>
        <v>0</v>
      </c>
      <c r="K113" s="13">
        <f>K114+K116</f>
        <v>2629320</v>
      </c>
      <c r="L113" s="7">
        <f t="shared" si="21"/>
        <v>0</v>
      </c>
      <c r="M113" s="13">
        <f>M114+M116</f>
        <v>2629320</v>
      </c>
      <c r="N113" s="7">
        <f t="shared" si="21"/>
        <v>0</v>
      </c>
      <c r="O113" s="13">
        <f>O114+O116</f>
        <v>2629320</v>
      </c>
      <c r="P113" s="7">
        <f t="shared" si="44"/>
        <v>0</v>
      </c>
      <c r="Q113" s="13">
        <f>Q114+Q116</f>
        <v>2629320</v>
      </c>
      <c r="R113" s="7">
        <f t="shared" si="41"/>
        <v>0</v>
      </c>
      <c r="S113" s="13">
        <f>S114+S116</f>
        <v>2629320</v>
      </c>
      <c r="T113" s="7">
        <f t="shared" si="42"/>
        <v>0</v>
      </c>
      <c r="U113" s="13">
        <f>U114+U116</f>
        <v>2629320</v>
      </c>
      <c r="V113" s="7">
        <f t="shared" si="43"/>
        <v>0</v>
      </c>
      <c r="W113" s="13">
        <f>W114+W116</f>
        <v>2629320</v>
      </c>
      <c r="X113" s="7">
        <f t="shared" si="28"/>
        <v>0</v>
      </c>
      <c r="Y113" s="13">
        <f>Y114+Y116</f>
        <v>2629320</v>
      </c>
      <c r="Z113" s="7">
        <f t="shared" si="28"/>
        <v>0</v>
      </c>
      <c r="AA113" s="13">
        <f>AA114+AA116</f>
        <v>2629320</v>
      </c>
      <c r="AB113" s="7">
        <f t="shared" si="28"/>
        <v>0</v>
      </c>
      <c r="AC113" s="13">
        <f>AC114+AC116</f>
        <v>2629320</v>
      </c>
      <c r="AD113" s="7">
        <f t="shared" si="47"/>
        <v>-559291.5</v>
      </c>
      <c r="AE113" s="13">
        <f>AE114+AE116</f>
        <v>2070028.5</v>
      </c>
    </row>
    <row r="114" spans="1:31" ht="25.5" x14ac:dyDescent="0.2">
      <c r="A114" s="19" t="s">
        <v>157</v>
      </c>
      <c r="B114" s="20" t="s">
        <v>155</v>
      </c>
      <c r="C114" s="13">
        <f t="shared" ref="C114:O121" si="48">C115</f>
        <v>2787262.4</v>
      </c>
      <c r="D114" s="7">
        <f t="shared" si="20"/>
        <v>-161942.39999999991</v>
      </c>
      <c r="E114" s="13">
        <f t="shared" si="48"/>
        <v>2625320</v>
      </c>
      <c r="F114" s="7">
        <f t="shared" si="21"/>
        <v>0</v>
      </c>
      <c r="G114" s="13">
        <f t="shared" si="48"/>
        <v>2625320</v>
      </c>
      <c r="H114" s="7">
        <f t="shared" si="21"/>
        <v>0</v>
      </c>
      <c r="I114" s="13">
        <f t="shared" si="48"/>
        <v>2625320</v>
      </c>
      <c r="J114" s="7">
        <f t="shared" si="21"/>
        <v>0</v>
      </c>
      <c r="K114" s="13">
        <f t="shared" si="48"/>
        <v>2625320</v>
      </c>
      <c r="L114" s="7">
        <f t="shared" si="21"/>
        <v>0</v>
      </c>
      <c r="M114" s="13">
        <f t="shared" si="48"/>
        <v>2625320</v>
      </c>
      <c r="N114" s="7">
        <f t="shared" si="21"/>
        <v>0</v>
      </c>
      <c r="O114" s="13">
        <f t="shared" si="48"/>
        <v>2625320</v>
      </c>
      <c r="P114" s="7">
        <f t="shared" si="44"/>
        <v>0</v>
      </c>
      <c r="Q114" s="13">
        <f t="shared" ref="Q114:AE114" si="49">Q115</f>
        <v>2625320</v>
      </c>
      <c r="R114" s="7">
        <f t="shared" si="41"/>
        <v>0</v>
      </c>
      <c r="S114" s="13">
        <f t="shared" si="49"/>
        <v>2625320</v>
      </c>
      <c r="T114" s="7">
        <f t="shared" si="42"/>
        <v>0</v>
      </c>
      <c r="U114" s="13">
        <f t="shared" si="49"/>
        <v>2625320</v>
      </c>
      <c r="V114" s="7">
        <f t="shared" si="43"/>
        <v>0</v>
      </c>
      <c r="W114" s="13">
        <f t="shared" si="49"/>
        <v>2625320</v>
      </c>
      <c r="X114" s="7">
        <f t="shared" si="28"/>
        <v>0</v>
      </c>
      <c r="Y114" s="13">
        <f t="shared" si="49"/>
        <v>2625320</v>
      </c>
      <c r="Z114" s="7">
        <f t="shared" si="28"/>
        <v>0</v>
      </c>
      <c r="AA114" s="13">
        <f t="shared" si="49"/>
        <v>2625320</v>
      </c>
      <c r="AB114" s="7">
        <f t="shared" si="28"/>
        <v>0</v>
      </c>
      <c r="AC114" s="13">
        <f t="shared" si="49"/>
        <v>2625320</v>
      </c>
      <c r="AD114" s="7">
        <f t="shared" si="47"/>
        <v>-555291.5</v>
      </c>
      <c r="AE114" s="13">
        <f t="shared" si="49"/>
        <v>2070028.5</v>
      </c>
    </row>
    <row r="115" spans="1:31" ht="38.25" x14ac:dyDescent="0.2">
      <c r="A115" s="19" t="s">
        <v>231</v>
      </c>
      <c r="B115" s="20" t="s">
        <v>232</v>
      </c>
      <c r="C115" s="15">
        <v>2787262.4</v>
      </c>
      <c r="D115" s="7">
        <f t="shared" si="20"/>
        <v>-161942.39999999991</v>
      </c>
      <c r="E115" s="15">
        <v>2625320</v>
      </c>
      <c r="F115" s="7">
        <f t="shared" si="21"/>
        <v>0</v>
      </c>
      <c r="G115" s="15">
        <v>2625320</v>
      </c>
      <c r="H115" s="7">
        <f t="shared" si="21"/>
        <v>0</v>
      </c>
      <c r="I115" s="15">
        <v>2625320</v>
      </c>
      <c r="J115" s="7">
        <f t="shared" si="21"/>
        <v>0</v>
      </c>
      <c r="K115" s="15">
        <v>2625320</v>
      </c>
      <c r="L115" s="7">
        <f t="shared" si="21"/>
        <v>0</v>
      </c>
      <c r="M115" s="15">
        <v>2625320</v>
      </c>
      <c r="N115" s="7">
        <f t="shared" si="21"/>
        <v>0</v>
      </c>
      <c r="O115" s="15">
        <v>2625320</v>
      </c>
      <c r="P115" s="7">
        <f t="shared" si="44"/>
        <v>0</v>
      </c>
      <c r="Q115" s="15">
        <v>2625320</v>
      </c>
      <c r="R115" s="7">
        <f t="shared" si="41"/>
        <v>0</v>
      </c>
      <c r="S115" s="15">
        <v>2625320</v>
      </c>
      <c r="T115" s="7">
        <f t="shared" si="42"/>
        <v>0</v>
      </c>
      <c r="U115" s="15">
        <v>2625320</v>
      </c>
      <c r="V115" s="7">
        <f t="shared" si="43"/>
        <v>0</v>
      </c>
      <c r="W115" s="15">
        <v>2625320</v>
      </c>
      <c r="X115" s="7">
        <f t="shared" si="28"/>
        <v>0</v>
      </c>
      <c r="Y115" s="15">
        <v>2625320</v>
      </c>
      <c r="Z115" s="7">
        <f t="shared" si="28"/>
        <v>0</v>
      </c>
      <c r="AA115" s="15">
        <v>2625320</v>
      </c>
      <c r="AB115" s="7">
        <f t="shared" si="28"/>
        <v>0</v>
      </c>
      <c r="AC115" s="15">
        <v>2625320</v>
      </c>
      <c r="AD115" s="7">
        <f t="shared" si="47"/>
        <v>-555291.5</v>
      </c>
      <c r="AE115" s="15">
        <v>2070028.5</v>
      </c>
    </row>
    <row r="116" spans="1:31" x14ac:dyDescent="0.2">
      <c r="A116" s="19" t="s">
        <v>252</v>
      </c>
      <c r="B116" s="20" t="s">
        <v>253</v>
      </c>
      <c r="C116" s="13">
        <f t="shared" si="48"/>
        <v>104100</v>
      </c>
      <c r="D116" s="7">
        <f t="shared" si="20"/>
        <v>-100100</v>
      </c>
      <c r="E116" s="13">
        <f t="shared" si="48"/>
        <v>4000</v>
      </c>
      <c r="F116" s="7">
        <f t="shared" si="21"/>
        <v>0</v>
      </c>
      <c r="G116" s="13">
        <f t="shared" si="48"/>
        <v>4000</v>
      </c>
      <c r="H116" s="7">
        <f t="shared" si="21"/>
        <v>0</v>
      </c>
      <c r="I116" s="13">
        <f t="shared" si="48"/>
        <v>4000</v>
      </c>
      <c r="J116" s="7">
        <f t="shared" si="21"/>
        <v>0</v>
      </c>
      <c r="K116" s="13">
        <f t="shared" si="48"/>
        <v>4000</v>
      </c>
      <c r="L116" s="7">
        <f t="shared" si="21"/>
        <v>0</v>
      </c>
      <c r="M116" s="13">
        <f t="shared" si="48"/>
        <v>4000</v>
      </c>
      <c r="N116" s="7">
        <f t="shared" si="21"/>
        <v>0</v>
      </c>
      <c r="O116" s="13">
        <f t="shared" si="48"/>
        <v>4000</v>
      </c>
      <c r="P116" s="7">
        <f t="shared" si="44"/>
        <v>0</v>
      </c>
      <c r="Q116" s="13">
        <f t="shared" ref="Q116:AE116" si="50">Q117</f>
        <v>4000</v>
      </c>
      <c r="R116" s="7">
        <f t="shared" si="41"/>
        <v>0</v>
      </c>
      <c r="S116" s="13">
        <f t="shared" si="50"/>
        <v>4000</v>
      </c>
      <c r="T116" s="7">
        <f t="shared" si="42"/>
        <v>0</v>
      </c>
      <c r="U116" s="13">
        <f t="shared" si="50"/>
        <v>4000</v>
      </c>
      <c r="V116" s="7">
        <f t="shared" si="43"/>
        <v>0</v>
      </c>
      <c r="W116" s="13">
        <f t="shared" si="50"/>
        <v>4000</v>
      </c>
      <c r="X116" s="7">
        <f t="shared" si="28"/>
        <v>0</v>
      </c>
      <c r="Y116" s="13">
        <f t="shared" si="50"/>
        <v>4000</v>
      </c>
      <c r="Z116" s="7">
        <f t="shared" si="28"/>
        <v>0</v>
      </c>
      <c r="AA116" s="13">
        <f t="shared" si="50"/>
        <v>4000</v>
      </c>
      <c r="AB116" s="7">
        <f t="shared" si="28"/>
        <v>0</v>
      </c>
      <c r="AC116" s="13">
        <f t="shared" si="50"/>
        <v>4000</v>
      </c>
      <c r="AD116" s="7">
        <f t="shared" si="47"/>
        <v>-4000</v>
      </c>
      <c r="AE116" s="13">
        <f t="shared" si="50"/>
        <v>0</v>
      </c>
    </row>
    <row r="117" spans="1:31" x14ac:dyDescent="0.2">
      <c r="A117" s="19" t="s">
        <v>254</v>
      </c>
      <c r="B117" s="20" t="s">
        <v>255</v>
      </c>
      <c r="C117" s="15">
        <v>104100</v>
      </c>
      <c r="D117" s="7">
        <f t="shared" si="20"/>
        <v>-100100</v>
      </c>
      <c r="E117" s="15">
        <v>4000</v>
      </c>
      <c r="F117" s="7">
        <f t="shared" si="21"/>
        <v>0</v>
      </c>
      <c r="G117" s="15">
        <v>4000</v>
      </c>
      <c r="H117" s="7">
        <f t="shared" si="21"/>
        <v>0</v>
      </c>
      <c r="I117" s="15">
        <v>4000</v>
      </c>
      <c r="J117" s="7">
        <f t="shared" si="21"/>
        <v>0</v>
      </c>
      <c r="K117" s="15">
        <v>4000</v>
      </c>
      <c r="L117" s="7">
        <f t="shared" si="21"/>
        <v>0</v>
      </c>
      <c r="M117" s="15">
        <v>4000</v>
      </c>
      <c r="N117" s="7">
        <f t="shared" si="21"/>
        <v>0</v>
      </c>
      <c r="O117" s="15">
        <v>4000</v>
      </c>
      <c r="P117" s="7">
        <f t="shared" si="44"/>
        <v>0</v>
      </c>
      <c r="Q117" s="15">
        <v>4000</v>
      </c>
      <c r="R117" s="7">
        <f t="shared" si="41"/>
        <v>0</v>
      </c>
      <c r="S117" s="15">
        <v>4000</v>
      </c>
      <c r="T117" s="7">
        <f t="shared" si="42"/>
        <v>0</v>
      </c>
      <c r="U117" s="15">
        <v>4000</v>
      </c>
      <c r="V117" s="7">
        <f t="shared" si="43"/>
        <v>0</v>
      </c>
      <c r="W117" s="15">
        <v>4000</v>
      </c>
      <c r="X117" s="7">
        <f t="shared" si="28"/>
        <v>0</v>
      </c>
      <c r="Y117" s="15">
        <v>4000</v>
      </c>
      <c r="Z117" s="7">
        <f t="shared" si="28"/>
        <v>0</v>
      </c>
      <c r="AA117" s="15">
        <v>4000</v>
      </c>
      <c r="AB117" s="7">
        <f t="shared" si="28"/>
        <v>0</v>
      </c>
      <c r="AC117" s="15">
        <v>4000</v>
      </c>
      <c r="AD117" s="7">
        <f t="shared" si="47"/>
        <v>-4000</v>
      </c>
      <c r="AE117" s="15"/>
    </row>
    <row r="118" spans="1:31" x14ac:dyDescent="0.2">
      <c r="A118" s="19" t="s">
        <v>30</v>
      </c>
      <c r="B118" s="20" t="s">
        <v>151</v>
      </c>
      <c r="C118" s="13">
        <f>C119+C121</f>
        <v>792084.27</v>
      </c>
      <c r="D118" s="7">
        <f t="shared" si="20"/>
        <v>0</v>
      </c>
      <c r="E118" s="13">
        <f>E119+E121</f>
        <v>792084.27</v>
      </c>
      <c r="F118" s="7">
        <f t="shared" si="21"/>
        <v>0</v>
      </c>
      <c r="G118" s="13">
        <f>G119+G121</f>
        <v>792084.27</v>
      </c>
      <c r="H118" s="7">
        <f t="shared" si="21"/>
        <v>0</v>
      </c>
      <c r="I118" s="13">
        <f>I119+I121</f>
        <v>792084.27</v>
      </c>
      <c r="J118" s="7">
        <f t="shared" si="21"/>
        <v>5600000</v>
      </c>
      <c r="K118" s="13">
        <f>K119+K121</f>
        <v>6392084.2699999996</v>
      </c>
      <c r="L118" s="7">
        <f t="shared" si="21"/>
        <v>272412</v>
      </c>
      <c r="M118" s="13">
        <f>M119+M121</f>
        <v>6664496.2699999996</v>
      </c>
      <c r="N118" s="7">
        <f t="shared" si="21"/>
        <v>-30555.989999999292</v>
      </c>
      <c r="O118" s="13">
        <f>O119+O121</f>
        <v>6633940.2800000003</v>
      </c>
      <c r="P118" s="7">
        <f t="shared" si="44"/>
        <v>-30555.989999999292</v>
      </c>
      <c r="Q118" s="13">
        <f>Q119+Q121</f>
        <v>6633940.2800000003</v>
      </c>
      <c r="R118" s="7">
        <f t="shared" si="41"/>
        <v>0</v>
      </c>
      <c r="S118" s="13">
        <f>S119+S121</f>
        <v>6633940.2800000003</v>
      </c>
      <c r="T118" s="7">
        <f t="shared" si="42"/>
        <v>0</v>
      </c>
      <c r="U118" s="13">
        <f>U119+U121</f>
        <v>6633940.2800000003</v>
      </c>
      <c r="V118" s="7">
        <f t="shared" si="43"/>
        <v>0</v>
      </c>
      <c r="W118" s="13">
        <f>W119+W121</f>
        <v>6633940.2800000003</v>
      </c>
      <c r="X118" s="7">
        <f t="shared" si="28"/>
        <v>0</v>
      </c>
      <c r="Y118" s="13">
        <f>Y119+Y121</f>
        <v>6633940.2800000003</v>
      </c>
      <c r="Z118" s="7">
        <f t="shared" si="28"/>
        <v>6987028.0000000009</v>
      </c>
      <c r="AA118" s="13">
        <f>AA119+AA121</f>
        <v>13620968.280000001</v>
      </c>
      <c r="AB118" s="7">
        <f t="shared" si="28"/>
        <v>0</v>
      </c>
      <c r="AC118" s="13">
        <f>AC119+AC121</f>
        <v>13620968.280000001</v>
      </c>
      <c r="AD118" s="7">
        <f t="shared" si="47"/>
        <v>0</v>
      </c>
      <c r="AE118" s="13">
        <f>AE119+AE121</f>
        <v>13620968.280000001</v>
      </c>
    </row>
    <row r="119" spans="1:31" ht="25.5" x14ac:dyDescent="0.2">
      <c r="A119" s="19" t="s">
        <v>233</v>
      </c>
      <c r="B119" s="20" t="s">
        <v>234</v>
      </c>
      <c r="C119" s="13">
        <f t="shared" si="48"/>
        <v>0</v>
      </c>
      <c r="D119" s="7">
        <f t="shared" si="20"/>
        <v>0</v>
      </c>
      <c r="E119" s="13">
        <f t="shared" si="48"/>
        <v>0</v>
      </c>
      <c r="F119" s="7">
        <f t="shared" si="21"/>
        <v>0</v>
      </c>
      <c r="G119" s="13">
        <f t="shared" si="48"/>
        <v>0</v>
      </c>
      <c r="H119" s="7">
        <f t="shared" si="21"/>
        <v>0</v>
      </c>
      <c r="I119" s="13">
        <f t="shared" si="48"/>
        <v>0</v>
      </c>
      <c r="J119" s="7">
        <f t="shared" si="21"/>
        <v>5600000</v>
      </c>
      <c r="K119" s="13">
        <f t="shared" si="48"/>
        <v>5600000</v>
      </c>
      <c r="L119" s="7">
        <f t="shared" si="21"/>
        <v>0</v>
      </c>
      <c r="M119" s="13">
        <f t="shared" si="48"/>
        <v>5600000</v>
      </c>
      <c r="N119" s="7">
        <f t="shared" si="21"/>
        <v>0</v>
      </c>
      <c r="O119" s="13">
        <f t="shared" si="48"/>
        <v>5600000</v>
      </c>
      <c r="P119" s="7">
        <f t="shared" si="44"/>
        <v>0</v>
      </c>
      <c r="Q119" s="13">
        <f t="shared" ref="Q119:AE119" si="51">Q120</f>
        <v>5600000</v>
      </c>
      <c r="R119" s="7">
        <f t="shared" si="41"/>
        <v>0</v>
      </c>
      <c r="S119" s="13">
        <f t="shared" si="51"/>
        <v>5600000</v>
      </c>
      <c r="T119" s="7">
        <f t="shared" si="42"/>
        <v>0</v>
      </c>
      <c r="U119" s="13">
        <f t="shared" si="51"/>
        <v>5600000</v>
      </c>
      <c r="V119" s="7">
        <f t="shared" si="43"/>
        <v>0</v>
      </c>
      <c r="W119" s="13">
        <f t="shared" si="51"/>
        <v>5600000</v>
      </c>
      <c r="X119" s="7">
        <f t="shared" si="28"/>
        <v>0</v>
      </c>
      <c r="Y119" s="13">
        <f t="shared" si="51"/>
        <v>5600000</v>
      </c>
      <c r="Z119" s="7">
        <f t="shared" si="28"/>
        <v>0</v>
      </c>
      <c r="AA119" s="13">
        <f t="shared" si="51"/>
        <v>5600000</v>
      </c>
      <c r="AB119" s="7">
        <f t="shared" si="28"/>
        <v>0</v>
      </c>
      <c r="AC119" s="13">
        <f t="shared" si="51"/>
        <v>5600000</v>
      </c>
      <c r="AD119" s="7">
        <f t="shared" si="47"/>
        <v>0</v>
      </c>
      <c r="AE119" s="13">
        <f t="shared" si="51"/>
        <v>5600000</v>
      </c>
    </row>
    <row r="120" spans="1:31" ht="41.25" customHeight="1" x14ac:dyDescent="0.2">
      <c r="A120" s="19" t="s">
        <v>235</v>
      </c>
      <c r="B120" s="20" t="s">
        <v>236</v>
      </c>
      <c r="C120" s="15"/>
      <c r="D120" s="7">
        <f t="shared" si="20"/>
        <v>0</v>
      </c>
      <c r="E120" s="15"/>
      <c r="F120" s="7">
        <f t="shared" si="21"/>
        <v>0</v>
      </c>
      <c r="G120" s="15"/>
      <c r="H120" s="7">
        <f t="shared" si="21"/>
        <v>0</v>
      </c>
      <c r="I120" s="15"/>
      <c r="J120" s="7">
        <f t="shared" si="21"/>
        <v>5600000</v>
      </c>
      <c r="K120" s="15">
        <v>5600000</v>
      </c>
      <c r="L120" s="7">
        <f t="shared" si="21"/>
        <v>0</v>
      </c>
      <c r="M120" s="15">
        <v>5600000</v>
      </c>
      <c r="N120" s="7">
        <f t="shared" si="21"/>
        <v>0</v>
      </c>
      <c r="O120" s="15">
        <v>5600000</v>
      </c>
      <c r="P120" s="7">
        <f t="shared" si="44"/>
        <v>0</v>
      </c>
      <c r="Q120" s="15">
        <v>5600000</v>
      </c>
      <c r="R120" s="7">
        <f t="shared" si="41"/>
        <v>0</v>
      </c>
      <c r="S120" s="15">
        <v>5600000</v>
      </c>
      <c r="T120" s="7">
        <f t="shared" si="42"/>
        <v>0</v>
      </c>
      <c r="U120" s="15">
        <v>5600000</v>
      </c>
      <c r="V120" s="7">
        <f t="shared" si="43"/>
        <v>0</v>
      </c>
      <c r="W120" s="15">
        <v>5600000</v>
      </c>
      <c r="X120" s="7">
        <f t="shared" si="28"/>
        <v>0</v>
      </c>
      <c r="Y120" s="15">
        <v>5600000</v>
      </c>
      <c r="Z120" s="7">
        <f t="shared" si="28"/>
        <v>0</v>
      </c>
      <c r="AA120" s="15">
        <v>5600000</v>
      </c>
      <c r="AB120" s="7">
        <f t="shared" si="28"/>
        <v>0</v>
      </c>
      <c r="AC120" s="15">
        <v>5600000</v>
      </c>
      <c r="AD120" s="7">
        <f t="shared" si="47"/>
        <v>0</v>
      </c>
      <c r="AE120" s="15">
        <v>5600000</v>
      </c>
    </row>
    <row r="121" spans="1:31" ht="25.5" x14ac:dyDescent="0.2">
      <c r="A121" s="19" t="s">
        <v>152</v>
      </c>
      <c r="B121" s="20" t="s">
        <v>84</v>
      </c>
      <c r="C121" s="13">
        <f t="shared" si="48"/>
        <v>792084.27</v>
      </c>
      <c r="D121" s="7">
        <f t="shared" si="20"/>
        <v>0</v>
      </c>
      <c r="E121" s="13">
        <f t="shared" si="48"/>
        <v>792084.27</v>
      </c>
      <c r="F121" s="7">
        <f t="shared" si="21"/>
        <v>0</v>
      </c>
      <c r="G121" s="13">
        <f t="shared" si="48"/>
        <v>792084.27</v>
      </c>
      <c r="H121" s="7">
        <f t="shared" si="21"/>
        <v>0</v>
      </c>
      <c r="I121" s="13">
        <f t="shared" si="48"/>
        <v>792084.27</v>
      </c>
      <c r="J121" s="7">
        <f t="shared" si="21"/>
        <v>0</v>
      </c>
      <c r="K121" s="13">
        <f>K122</f>
        <v>792084.27</v>
      </c>
      <c r="L121" s="7">
        <f t="shared" si="21"/>
        <v>272412</v>
      </c>
      <c r="M121" s="13">
        <f>M122</f>
        <v>1064496.27</v>
      </c>
      <c r="N121" s="7">
        <f t="shared" si="21"/>
        <v>-30555.989999999991</v>
      </c>
      <c r="O121" s="13">
        <f>O122</f>
        <v>1033940.28</v>
      </c>
      <c r="P121" s="7">
        <f t="shared" si="44"/>
        <v>-30555.989999999991</v>
      </c>
      <c r="Q121" s="13">
        <f>Q122</f>
        <v>1033940.28</v>
      </c>
      <c r="R121" s="7">
        <f t="shared" si="41"/>
        <v>0</v>
      </c>
      <c r="S121" s="13">
        <f>S122</f>
        <v>1033940.28</v>
      </c>
      <c r="T121" s="7">
        <f t="shared" si="42"/>
        <v>0</v>
      </c>
      <c r="U121" s="13">
        <f>U122</f>
        <v>1033940.28</v>
      </c>
      <c r="V121" s="7">
        <f t="shared" si="43"/>
        <v>0</v>
      </c>
      <c r="W121" s="13">
        <f>W122</f>
        <v>1033940.28</v>
      </c>
      <c r="X121" s="7">
        <f t="shared" si="28"/>
        <v>0</v>
      </c>
      <c r="Y121" s="13">
        <f>Y122</f>
        <v>1033940.28</v>
      </c>
      <c r="Z121" s="7">
        <f t="shared" si="28"/>
        <v>6987028</v>
      </c>
      <c r="AA121" s="13">
        <f>AA122</f>
        <v>8020968.2800000003</v>
      </c>
      <c r="AB121" s="7">
        <f t="shared" si="28"/>
        <v>0</v>
      </c>
      <c r="AC121" s="13">
        <f>AC122</f>
        <v>8020968.2800000003</v>
      </c>
      <c r="AD121" s="7">
        <f t="shared" si="47"/>
        <v>0</v>
      </c>
      <c r="AE121" s="13">
        <f>AE122</f>
        <v>8020968.2800000003</v>
      </c>
    </row>
    <row r="122" spans="1:31" ht="27.75" customHeight="1" x14ac:dyDescent="0.2">
      <c r="A122" s="19" t="s">
        <v>153</v>
      </c>
      <c r="B122" s="20" t="s">
        <v>154</v>
      </c>
      <c r="C122" s="15">
        <v>792084.27</v>
      </c>
      <c r="D122" s="7">
        <f t="shared" si="20"/>
        <v>0</v>
      </c>
      <c r="E122" s="15">
        <v>792084.27</v>
      </c>
      <c r="F122" s="7">
        <f t="shared" si="21"/>
        <v>0</v>
      </c>
      <c r="G122" s="15">
        <v>792084.27</v>
      </c>
      <c r="H122" s="7">
        <f t="shared" si="21"/>
        <v>0</v>
      </c>
      <c r="I122" s="15">
        <v>792084.27</v>
      </c>
      <c r="J122" s="7">
        <f t="shared" si="21"/>
        <v>0</v>
      </c>
      <c r="K122" s="15">
        <v>792084.27</v>
      </c>
      <c r="L122" s="7">
        <f t="shared" si="21"/>
        <v>272412</v>
      </c>
      <c r="M122" s="15">
        <v>1064496.27</v>
      </c>
      <c r="N122" s="7">
        <f t="shared" si="21"/>
        <v>-30555.989999999991</v>
      </c>
      <c r="O122" s="15">
        <v>1033940.28</v>
      </c>
      <c r="P122" s="7">
        <f t="shared" si="44"/>
        <v>-30555.989999999991</v>
      </c>
      <c r="Q122" s="15">
        <v>1033940.28</v>
      </c>
      <c r="R122" s="7">
        <f t="shared" si="41"/>
        <v>0</v>
      </c>
      <c r="S122" s="15">
        <v>1033940.28</v>
      </c>
      <c r="T122" s="7">
        <f t="shared" si="42"/>
        <v>0</v>
      </c>
      <c r="U122" s="15">
        <v>1033940.28</v>
      </c>
      <c r="V122" s="7">
        <f t="shared" si="43"/>
        <v>0</v>
      </c>
      <c r="W122" s="15">
        <v>1033940.28</v>
      </c>
      <c r="X122" s="7">
        <f t="shared" si="28"/>
        <v>0</v>
      </c>
      <c r="Y122" s="15">
        <v>1033940.28</v>
      </c>
      <c r="Z122" s="7">
        <f t="shared" si="28"/>
        <v>6987028</v>
      </c>
      <c r="AA122" s="15">
        <v>8020968.2800000003</v>
      </c>
      <c r="AB122" s="7">
        <f t="shared" si="28"/>
        <v>0</v>
      </c>
      <c r="AC122" s="15">
        <v>8020968.2800000003</v>
      </c>
      <c r="AD122" s="7">
        <f t="shared" si="47"/>
        <v>0</v>
      </c>
      <c r="AE122" s="15">
        <v>8020968.2800000003</v>
      </c>
    </row>
    <row r="123" spans="1:31" ht="28.5" customHeight="1" x14ac:dyDescent="0.2">
      <c r="A123" s="19" t="s">
        <v>174</v>
      </c>
      <c r="B123" s="20" t="s">
        <v>165</v>
      </c>
      <c r="C123" s="13">
        <f t="shared" ref="C123:O124" si="52">C124</f>
        <v>0</v>
      </c>
      <c r="D123" s="7">
        <f t="shared" si="20"/>
        <v>0</v>
      </c>
      <c r="E123" s="13">
        <f t="shared" si="52"/>
        <v>0</v>
      </c>
      <c r="F123" s="7">
        <f t="shared" si="21"/>
        <v>393862.27</v>
      </c>
      <c r="G123" s="13">
        <f t="shared" si="52"/>
        <v>393862.27</v>
      </c>
      <c r="H123" s="7">
        <f t="shared" si="21"/>
        <v>1260200</v>
      </c>
      <c r="I123" s="13">
        <f t="shared" si="52"/>
        <v>1654062.27</v>
      </c>
      <c r="J123" s="7">
        <f t="shared" si="21"/>
        <v>0</v>
      </c>
      <c r="K123" s="13">
        <f t="shared" si="52"/>
        <v>1654062.27</v>
      </c>
      <c r="L123" s="7">
        <f t="shared" si="21"/>
        <v>450000</v>
      </c>
      <c r="M123" s="13">
        <f t="shared" si="52"/>
        <v>2104062.27</v>
      </c>
      <c r="N123" s="7">
        <f t="shared" si="21"/>
        <v>0</v>
      </c>
      <c r="O123" s="13">
        <f t="shared" si="52"/>
        <v>2104062.27</v>
      </c>
      <c r="P123" s="7">
        <f t="shared" si="44"/>
        <v>0</v>
      </c>
      <c r="Q123" s="13">
        <f t="shared" ref="Q123:AE124" si="53">Q124</f>
        <v>2104062.27</v>
      </c>
      <c r="R123" s="7">
        <f t="shared" si="41"/>
        <v>0</v>
      </c>
      <c r="S123" s="13">
        <f t="shared" si="53"/>
        <v>2104062.27</v>
      </c>
      <c r="T123" s="7">
        <f t="shared" si="42"/>
        <v>0</v>
      </c>
      <c r="U123" s="13">
        <f t="shared" si="53"/>
        <v>2104062.27</v>
      </c>
      <c r="V123" s="7">
        <f t="shared" si="43"/>
        <v>0</v>
      </c>
      <c r="W123" s="13">
        <f t="shared" si="53"/>
        <v>2104062.27</v>
      </c>
      <c r="X123" s="7">
        <f t="shared" si="28"/>
        <v>0</v>
      </c>
      <c r="Y123" s="13">
        <f t="shared" si="53"/>
        <v>2104062.27</v>
      </c>
      <c r="Z123" s="7">
        <f t="shared" si="28"/>
        <v>0</v>
      </c>
      <c r="AA123" s="13">
        <f t="shared" si="53"/>
        <v>2104062.27</v>
      </c>
      <c r="AB123" s="7">
        <f t="shared" si="28"/>
        <v>0</v>
      </c>
      <c r="AC123" s="13">
        <f t="shared" si="53"/>
        <v>2104062.27</v>
      </c>
      <c r="AD123" s="7">
        <f t="shared" si="47"/>
        <v>-676707.54</v>
      </c>
      <c r="AE123" s="13">
        <f t="shared" si="53"/>
        <v>1427354.73</v>
      </c>
    </row>
    <row r="124" spans="1:31" ht="27.75" customHeight="1" x14ac:dyDescent="0.2">
      <c r="A124" s="19" t="s">
        <v>175</v>
      </c>
      <c r="B124" s="20" t="s">
        <v>166</v>
      </c>
      <c r="C124" s="13">
        <f t="shared" si="52"/>
        <v>0</v>
      </c>
      <c r="D124" s="7">
        <f t="shared" si="20"/>
        <v>0</v>
      </c>
      <c r="E124" s="13">
        <f t="shared" si="52"/>
        <v>0</v>
      </c>
      <c r="F124" s="7">
        <f t="shared" si="21"/>
        <v>393862.27</v>
      </c>
      <c r="G124" s="13">
        <f t="shared" si="52"/>
        <v>393862.27</v>
      </c>
      <c r="H124" s="7">
        <f t="shared" si="21"/>
        <v>1260200</v>
      </c>
      <c r="I124" s="13">
        <f t="shared" si="52"/>
        <v>1654062.27</v>
      </c>
      <c r="J124" s="7">
        <f t="shared" si="21"/>
        <v>0</v>
      </c>
      <c r="K124" s="13">
        <f t="shared" si="52"/>
        <v>1654062.27</v>
      </c>
      <c r="L124" s="7">
        <f t="shared" si="21"/>
        <v>450000</v>
      </c>
      <c r="M124" s="13">
        <f t="shared" si="52"/>
        <v>2104062.27</v>
      </c>
      <c r="N124" s="7">
        <f t="shared" si="21"/>
        <v>0</v>
      </c>
      <c r="O124" s="13">
        <f t="shared" si="52"/>
        <v>2104062.27</v>
      </c>
      <c r="P124" s="7">
        <f t="shared" si="44"/>
        <v>0</v>
      </c>
      <c r="Q124" s="13">
        <f t="shared" si="53"/>
        <v>2104062.27</v>
      </c>
      <c r="R124" s="7">
        <f t="shared" si="41"/>
        <v>0</v>
      </c>
      <c r="S124" s="13">
        <f t="shared" si="53"/>
        <v>2104062.27</v>
      </c>
      <c r="T124" s="7">
        <f t="shared" si="42"/>
        <v>0</v>
      </c>
      <c r="U124" s="13">
        <f t="shared" si="53"/>
        <v>2104062.27</v>
      </c>
      <c r="V124" s="7">
        <f t="shared" si="43"/>
        <v>0</v>
      </c>
      <c r="W124" s="13">
        <f t="shared" si="53"/>
        <v>2104062.27</v>
      </c>
      <c r="X124" s="7">
        <f t="shared" si="28"/>
        <v>0</v>
      </c>
      <c r="Y124" s="13">
        <f t="shared" si="53"/>
        <v>2104062.27</v>
      </c>
      <c r="Z124" s="7">
        <f t="shared" si="28"/>
        <v>0</v>
      </c>
      <c r="AA124" s="13">
        <f t="shared" si="53"/>
        <v>2104062.27</v>
      </c>
      <c r="AB124" s="7">
        <f t="shared" si="28"/>
        <v>0</v>
      </c>
      <c r="AC124" s="13">
        <f t="shared" si="53"/>
        <v>2104062.27</v>
      </c>
      <c r="AD124" s="7">
        <f t="shared" si="47"/>
        <v>-676707.54</v>
      </c>
      <c r="AE124" s="13">
        <f t="shared" si="53"/>
        <v>1427354.73</v>
      </c>
    </row>
    <row r="125" spans="1:31" ht="42.75" customHeight="1" x14ac:dyDescent="0.2">
      <c r="A125" s="19" t="s">
        <v>237</v>
      </c>
      <c r="B125" s="20" t="s">
        <v>167</v>
      </c>
      <c r="C125" s="15"/>
      <c r="D125" s="7">
        <f t="shared" si="20"/>
        <v>0</v>
      </c>
      <c r="E125" s="15"/>
      <c r="F125" s="7">
        <f t="shared" si="20"/>
        <v>393862.27</v>
      </c>
      <c r="G125" s="15">
        <v>393862.27</v>
      </c>
      <c r="H125" s="7">
        <f t="shared" si="20"/>
        <v>1260200</v>
      </c>
      <c r="I125" s="15">
        <v>1654062.27</v>
      </c>
      <c r="J125" s="7">
        <f t="shared" si="20"/>
        <v>0</v>
      </c>
      <c r="K125" s="15">
        <v>1654062.27</v>
      </c>
      <c r="L125" s="7">
        <f t="shared" si="20"/>
        <v>450000</v>
      </c>
      <c r="M125" s="15">
        <v>2104062.27</v>
      </c>
      <c r="N125" s="7">
        <f t="shared" si="20"/>
        <v>0</v>
      </c>
      <c r="O125" s="15">
        <v>2104062.27</v>
      </c>
      <c r="P125" s="7">
        <f t="shared" si="44"/>
        <v>0</v>
      </c>
      <c r="Q125" s="15">
        <v>2104062.27</v>
      </c>
      <c r="R125" s="7">
        <f t="shared" si="41"/>
        <v>0</v>
      </c>
      <c r="S125" s="15">
        <v>2104062.27</v>
      </c>
      <c r="T125" s="7">
        <f t="shared" si="42"/>
        <v>0</v>
      </c>
      <c r="U125" s="15">
        <v>2104062.27</v>
      </c>
      <c r="V125" s="7">
        <f t="shared" si="43"/>
        <v>0</v>
      </c>
      <c r="W125" s="15">
        <v>2104062.27</v>
      </c>
      <c r="X125" s="7">
        <f t="shared" si="20"/>
        <v>0</v>
      </c>
      <c r="Y125" s="15">
        <v>2104062.27</v>
      </c>
      <c r="Z125" s="7">
        <f t="shared" si="20"/>
        <v>0</v>
      </c>
      <c r="AA125" s="15">
        <v>2104062.27</v>
      </c>
      <c r="AB125" s="7">
        <f t="shared" si="20"/>
        <v>0</v>
      </c>
      <c r="AC125" s="15">
        <v>2104062.27</v>
      </c>
      <c r="AD125" s="7">
        <f t="shared" si="20"/>
        <v>-676707.54</v>
      </c>
      <c r="AE125" s="15">
        <v>1427354.73</v>
      </c>
    </row>
    <row r="126" spans="1:31" x14ac:dyDescent="0.2">
      <c r="A126" s="19" t="s">
        <v>85</v>
      </c>
      <c r="B126" s="20" t="s">
        <v>86</v>
      </c>
      <c r="C126" s="13">
        <f t="shared" ref="C126:O127" si="54">C127</f>
        <v>0</v>
      </c>
      <c r="D126" s="7">
        <f t="shared" si="20"/>
        <v>548779.84</v>
      </c>
      <c r="E126" s="13">
        <f t="shared" si="54"/>
        <v>548779.84</v>
      </c>
      <c r="F126" s="7">
        <f t="shared" si="20"/>
        <v>0</v>
      </c>
      <c r="G126" s="13">
        <f t="shared" si="54"/>
        <v>548779.84</v>
      </c>
      <c r="H126" s="7">
        <f t="shared" si="20"/>
        <v>425840.82000000007</v>
      </c>
      <c r="I126" s="13">
        <f t="shared" si="54"/>
        <v>974620.66</v>
      </c>
      <c r="J126" s="7">
        <f t="shared" si="20"/>
        <v>0</v>
      </c>
      <c r="K126" s="13">
        <f t="shared" si="54"/>
        <v>974620.66</v>
      </c>
      <c r="L126" s="7">
        <f t="shared" si="20"/>
        <v>0</v>
      </c>
      <c r="M126" s="13">
        <f t="shared" si="54"/>
        <v>974620.66</v>
      </c>
      <c r="N126" s="7">
        <f t="shared" si="20"/>
        <v>0</v>
      </c>
      <c r="O126" s="13">
        <f t="shared" si="54"/>
        <v>974620.66</v>
      </c>
      <c r="P126" s="7">
        <f t="shared" si="44"/>
        <v>0</v>
      </c>
      <c r="Q126" s="13">
        <f t="shared" ref="Q126:AE127" si="55">Q127</f>
        <v>974620.66</v>
      </c>
      <c r="R126" s="7">
        <f t="shared" si="41"/>
        <v>0</v>
      </c>
      <c r="S126" s="13">
        <f t="shared" si="55"/>
        <v>974620.66</v>
      </c>
      <c r="T126" s="7">
        <f t="shared" si="42"/>
        <v>0</v>
      </c>
      <c r="U126" s="13">
        <f t="shared" si="55"/>
        <v>974620.66</v>
      </c>
      <c r="V126" s="7">
        <f t="shared" si="43"/>
        <v>0</v>
      </c>
      <c r="W126" s="13">
        <f t="shared" si="55"/>
        <v>974620.66</v>
      </c>
      <c r="X126" s="7">
        <f t="shared" si="20"/>
        <v>0</v>
      </c>
      <c r="Y126" s="13">
        <f t="shared" si="55"/>
        <v>974620.66</v>
      </c>
      <c r="Z126" s="7">
        <f t="shared" si="20"/>
        <v>0</v>
      </c>
      <c r="AA126" s="13">
        <f t="shared" si="55"/>
        <v>974620.66</v>
      </c>
      <c r="AB126" s="7">
        <f t="shared" si="20"/>
        <v>0</v>
      </c>
      <c r="AC126" s="13">
        <f t="shared" si="55"/>
        <v>974620.66</v>
      </c>
      <c r="AD126" s="7">
        <f t="shared" si="20"/>
        <v>-670520.67000000004</v>
      </c>
      <c r="AE126" s="13">
        <f t="shared" si="55"/>
        <v>304099.99</v>
      </c>
    </row>
    <row r="127" spans="1:31" ht="30" customHeight="1" x14ac:dyDescent="0.2">
      <c r="A127" s="19" t="s">
        <v>158</v>
      </c>
      <c r="B127" s="20" t="s">
        <v>156</v>
      </c>
      <c r="C127" s="13">
        <f t="shared" si="54"/>
        <v>0</v>
      </c>
      <c r="D127" s="7">
        <f t="shared" si="20"/>
        <v>548779.84</v>
      </c>
      <c r="E127" s="13">
        <f t="shared" si="54"/>
        <v>548779.84</v>
      </c>
      <c r="F127" s="7">
        <f t="shared" si="20"/>
        <v>0</v>
      </c>
      <c r="G127" s="13">
        <f t="shared" si="54"/>
        <v>548779.84</v>
      </c>
      <c r="H127" s="7">
        <f t="shared" si="20"/>
        <v>425840.82000000007</v>
      </c>
      <c r="I127" s="13">
        <f t="shared" si="54"/>
        <v>974620.66</v>
      </c>
      <c r="J127" s="7">
        <f t="shared" si="20"/>
        <v>0</v>
      </c>
      <c r="K127" s="13">
        <f t="shared" si="54"/>
        <v>974620.66</v>
      </c>
      <c r="L127" s="7">
        <f t="shared" si="20"/>
        <v>0</v>
      </c>
      <c r="M127" s="13">
        <f t="shared" si="54"/>
        <v>974620.66</v>
      </c>
      <c r="N127" s="7">
        <f t="shared" si="20"/>
        <v>0</v>
      </c>
      <c r="O127" s="13">
        <f t="shared" si="54"/>
        <v>974620.66</v>
      </c>
      <c r="P127" s="7">
        <f t="shared" si="44"/>
        <v>0</v>
      </c>
      <c r="Q127" s="13">
        <f t="shared" si="55"/>
        <v>974620.66</v>
      </c>
      <c r="R127" s="7">
        <f t="shared" si="41"/>
        <v>0</v>
      </c>
      <c r="S127" s="13">
        <f t="shared" si="55"/>
        <v>974620.66</v>
      </c>
      <c r="T127" s="7">
        <f t="shared" si="42"/>
        <v>0</v>
      </c>
      <c r="U127" s="13">
        <f t="shared" si="55"/>
        <v>974620.66</v>
      </c>
      <c r="V127" s="7">
        <f t="shared" si="43"/>
        <v>0</v>
      </c>
      <c r="W127" s="13">
        <f t="shared" si="55"/>
        <v>974620.66</v>
      </c>
      <c r="X127" s="7">
        <f t="shared" si="20"/>
        <v>0</v>
      </c>
      <c r="Y127" s="13">
        <f t="shared" si="55"/>
        <v>974620.66</v>
      </c>
      <c r="Z127" s="7">
        <f t="shared" si="20"/>
        <v>0</v>
      </c>
      <c r="AA127" s="13">
        <f t="shared" si="55"/>
        <v>974620.66</v>
      </c>
      <c r="AB127" s="7">
        <f t="shared" si="20"/>
        <v>0</v>
      </c>
      <c r="AC127" s="13">
        <f t="shared" si="55"/>
        <v>974620.66</v>
      </c>
      <c r="AD127" s="7">
        <f t="shared" si="20"/>
        <v>-670520.67000000004</v>
      </c>
      <c r="AE127" s="13">
        <f t="shared" si="55"/>
        <v>304099.99</v>
      </c>
    </row>
    <row r="128" spans="1:31" ht="41.25" customHeight="1" x14ac:dyDescent="0.2">
      <c r="A128" s="19" t="s">
        <v>238</v>
      </c>
      <c r="B128" s="20" t="s">
        <v>168</v>
      </c>
      <c r="C128" s="15"/>
      <c r="D128" s="7">
        <f t="shared" si="20"/>
        <v>548779.84</v>
      </c>
      <c r="E128" s="15">
        <v>548779.84</v>
      </c>
      <c r="F128" s="7">
        <f t="shared" si="20"/>
        <v>0</v>
      </c>
      <c r="G128" s="15">
        <v>548779.84</v>
      </c>
      <c r="H128" s="7">
        <f t="shared" si="20"/>
        <v>425840.82000000007</v>
      </c>
      <c r="I128" s="15">
        <v>974620.66</v>
      </c>
      <c r="J128" s="7">
        <f t="shared" si="20"/>
        <v>0</v>
      </c>
      <c r="K128" s="15">
        <v>974620.66</v>
      </c>
      <c r="L128" s="7">
        <f t="shared" si="20"/>
        <v>0</v>
      </c>
      <c r="M128" s="15">
        <v>974620.66</v>
      </c>
      <c r="N128" s="7">
        <f t="shared" si="20"/>
        <v>0</v>
      </c>
      <c r="O128" s="15">
        <v>974620.66</v>
      </c>
      <c r="P128" s="7">
        <f t="shared" si="44"/>
        <v>0</v>
      </c>
      <c r="Q128" s="15">
        <v>974620.66</v>
      </c>
      <c r="R128" s="7">
        <f t="shared" si="41"/>
        <v>0</v>
      </c>
      <c r="S128" s="15">
        <v>974620.66</v>
      </c>
      <c r="T128" s="7">
        <f t="shared" si="42"/>
        <v>0</v>
      </c>
      <c r="U128" s="15">
        <v>974620.66</v>
      </c>
      <c r="V128" s="7">
        <f t="shared" si="43"/>
        <v>0</v>
      </c>
      <c r="W128" s="15">
        <v>974620.66</v>
      </c>
      <c r="X128" s="7">
        <f t="shared" si="20"/>
        <v>0</v>
      </c>
      <c r="Y128" s="15">
        <v>974620.66</v>
      </c>
      <c r="Z128" s="7">
        <f t="shared" si="20"/>
        <v>0</v>
      </c>
      <c r="AA128" s="15">
        <v>974620.66</v>
      </c>
      <c r="AB128" s="7">
        <f t="shared" si="20"/>
        <v>0</v>
      </c>
      <c r="AC128" s="15">
        <v>974620.66</v>
      </c>
      <c r="AD128" s="7">
        <f t="shared" si="20"/>
        <v>-670520.67000000004</v>
      </c>
      <c r="AE128" s="15">
        <v>304099.99</v>
      </c>
    </row>
    <row r="129" spans="1:31" ht="15.75" customHeight="1" x14ac:dyDescent="0.2">
      <c r="A129" s="11" t="s">
        <v>31</v>
      </c>
      <c r="B129" s="12"/>
      <c r="C129" s="8">
        <f>C9+C88</f>
        <v>390475764.60000002</v>
      </c>
      <c r="D129" s="7">
        <f t="shared" si="20"/>
        <v>286737.43999999762</v>
      </c>
      <c r="E129" s="8">
        <f>E9+E88</f>
        <v>390762502.04000002</v>
      </c>
      <c r="F129" s="7">
        <f>G129-E129</f>
        <v>14467864.540000021</v>
      </c>
      <c r="G129" s="8">
        <f>G9+G88</f>
        <v>405230366.58000004</v>
      </c>
      <c r="H129" s="7">
        <f>I129-G129</f>
        <v>26564226.859999955</v>
      </c>
      <c r="I129" s="8">
        <f>I9+I88</f>
        <v>431794593.44</v>
      </c>
      <c r="J129" s="7">
        <f>K129-I129</f>
        <v>8850722.3900000453</v>
      </c>
      <c r="K129" s="8">
        <f>K9+K88</f>
        <v>440645315.83000004</v>
      </c>
      <c r="L129" s="7">
        <f>M129-K129</f>
        <v>49033901.779999971</v>
      </c>
      <c r="M129" s="8">
        <f>M9+M88</f>
        <v>489679217.61000001</v>
      </c>
      <c r="N129" s="7">
        <f>O129-M129</f>
        <v>60875303.690000057</v>
      </c>
      <c r="O129" s="8">
        <f>O9+O88</f>
        <v>550554521.30000007</v>
      </c>
      <c r="P129" s="7">
        <f t="shared" si="44"/>
        <v>84377263.690000057</v>
      </c>
      <c r="Q129" s="8">
        <f>Q9+Q88</f>
        <v>574056481.30000007</v>
      </c>
      <c r="R129" s="7">
        <f t="shared" si="41"/>
        <v>25307055.559999943</v>
      </c>
      <c r="S129" s="8">
        <f>S9+S88</f>
        <v>575861576.86000001</v>
      </c>
      <c r="T129" s="7">
        <f t="shared" si="42"/>
        <v>8805095.5599999428</v>
      </c>
      <c r="U129" s="8">
        <f>U9+U88</f>
        <v>582861576.86000001</v>
      </c>
      <c r="V129" s="7">
        <f t="shared" si="43"/>
        <v>293914.76999998093</v>
      </c>
      <c r="W129" s="8">
        <f>W9+W88</f>
        <v>576155491.63</v>
      </c>
      <c r="X129" s="7">
        <f>Y129-W129</f>
        <v>0</v>
      </c>
      <c r="Y129" s="8">
        <f>Y9+Y88</f>
        <v>576155491.63</v>
      </c>
      <c r="Z129" s="7">
        <f>AA129-Y129</f>
        <v>12005457.780000091</v>
      </c>
      <c r="AA129" s="8">
        <f>AA9+AA88</f>
        <v>588160949.41000009</v>
      </c>
      <c r="AB129" s="7">
        <f>AC129-AA129</f>
        <v>-18371903.129999995</v>
      </c>
      <c r="AC129" s="8">
        <f>AC9+AC88</f>
        <v>569789046.28000009</v>
      </c>
      <c r="AD129" s="7">
        <f>AE129-AC129</f>
        <v>12837615.369999886</v>
      </c>
      <c r="AE129" s="8">
        <f>AE9+AE88</f>
        <v>582626661.64999998</v>
      </c>
    </row>
  </sheetData>
  <mergeCells count="3">
    <mergeCell ref="A4:AE4"/>
    <mergeCell ref="A5:AE5"/>
    <mergeCell ref="A6:C6"/>
  </mergeCells>
  <pageMargins left="0.59055118110236227" right="0.39370078740157483" top="0.39370078740157483" bottom="0.39370078740157483" header="0.51181102362204722" footer="0.51181102362204722"/>
  <pageSetup paperSize="9" scale="2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2019</vt:lpstr>
      <vt:lpstr>'доходы 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М. Титаренко</cp:lastModifiedBy>
  <cp:lastPrinted>2019-06-20T12:44:09Z</cp:lastPrinted>
  <dcterms:created xsi:type="dcterms:W3CDTF">1996-10-08T23:32:33Z</dcterms:created>
  <dcterms:modified xsi:type="dcterms:W3CDTF">2020-06-23T13:58:06Z</dcterms:modified>
</cp:coreProperties>
</file>